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885" windowWidth="9420" windowHeight="5445" activeTab="1"/>
  </bookViews>
  <sheets>
    <sheet name="по домам 1 кв" sheetId="12" r:id="rId1"/>
    <sheet name="1" sheetId="16" r:id="rId2"/>
  </sheets>
  <calcPr calcId="144525"/>
</workbook>
</file>

<file path=xl/calcChain.xml><?xml version="1.0" encoding="utf-8"?>
<calcChain xmlns="http://schemas.openxmlformats.org/spreadsheetml/2006/main">
  <c r="C41" i="16" l="1"/>
  <c r="C14" i="16" l="1"/>
  <c r="C37" i="16" l="1"/>
  <c r="C30" i="16" l="1"/>
  <c r="C38" i="16" l="1"/>
  <c r="C49" i="16" s="1"/>
  <c r="G50" i="12" l="1"/>
  <c r="F50" i="12"/>
  <c r="E50" i="12"/>
  <c r="D50" i="12"/>
  <c r="C50" i="12"/>
  <c r="G47" i="12"/>
  <c r="F47" i="12"/>
  <c r="E47" i="12"/>
  <c r="D47" i="12"/>
  <c r="C47" i="12"/>
  <c r="D49" i="12"/>
  <c r="G49" i="12"/>
  <c r="F49" i="12"/>
  <c r="E49" i="12"/>
  <c r="C51" i="16" l="1"/>
  <c r="C49" i="12"/>
  <c r="G17" i="12" l="1"/>
  <c r="G23" i="12" s="1"/>
  <c r="G45" i="12" s="1"/>
  <c r="F17" i="12"/>
  <c r="F23" i="12" s="1"/>
  <c r="F45" i="12" s="1"/>
  <c r="E17" i="12"/>
  <c r="E23" i="12" s="1"/>
  <c r="E45" i="12" s="1"/>
  <c r="D17" i="12"/>
  <c r="D23" i="12" s="1"/>
  <c r="D45" i="12" s="1"/>
  <c r="C17" i="12" l="1"/>
  <c r="C37" i="12" l="1"/>
  <c r="C44" i="12" l="1"/>
  <c r="C23" i="12"/>
  <c r="C45" i="12" l="1"/>
</calcChain>
</file>

<file path=xl/sharedStrings.xml><?xml version="1.0" encoding="utf-8"?>
<sst xmlns="http://schemas.openxmlformats.org/spreadsheetml/2006/main" count="104" uniqueCount="79">
  <si>
    <t>№</t>
  </si>
  <si>
    <t>РАСХОДЫ</t>
  </si>
  <si>
    <t>Канцелярские товары</t>
  </si>
  <si>
    <t>ГСМ</t>
  </si>
  <si>
    <t>ДОХОДЫ</t>
  </si>
  <si>
    <t xml:space="preserve">итого </t>
  </si>
  <si>
    <t>о производственно-финансовой  деятельности ООО "АртИНстрой"</t>
  </si>
  <si>
    <t>банковские услуги</t>
  </si>
  <si>
    <t>Связь мобильная, ксерокопии, почтовые расходы</t>
  </si>
  <si>
    <t>проценты по займу</t>
  </si>
  <si>
    <t>Всего доходов</t>
  </si>
  <si>
    <t>ослуживание газ.оборудования</t>
  </si>
  <si>
    <t>ремонт кровли</t>
  </si>
  <si>
    <t>Услуги производственного характера в том числе</t>
  </si>
  <si>
    <t>Отчет</t>
  </si>
  <si>
    <t>организация и обслуживание системы видеонаблюдения</t>
  </si>
  <si>
    <t>аренда оборудования</t>
  </si>
  <si>
    <t>госпошлина</t>
  </si>
  <si>
    <t>СБиС лицензия на электрон.документооборот</t>
  </si>
  <si>
    <t>ГИС-ЖКХ</t>
  </si>
  <si>
    <t>комиссионные</t>
  </si>
  <si>
    <t>Заработная плата основных рабочих</t>
  </si>
  <si>
    <t>Производственные работы по договорам подряда</t>
  </si>
  <si>
    <t>Заработная плата АУП</t>
  </si>
  <si>
    <t>Инструменты, инвентарь</t>
  </si>
  <si>
    <t>МБП</t>
  </si>
  <si>
    <t>I. Основное производство   Сч.20</t>
  </si>
  <si>
    <t>снятие показаний приборов учета ТП и ГВС</t>
  </si>
  <si>
    <t>Прочие расходы</t>
  </si>
  <si>
    <t>Итого</t>
  </si>
  <si>
    <t>II. Общеэксплуатационные расходы Сч.26</t>
  </si>
  <si>
    <t>Себестоимость</t>
  </si>
  <si>
    <t>Налог УСНО</t>
  </si>
  <si>
    <t>за  январь - март  2017 г.</t>
  </si>
  <si>
    <t>Материалы на ремонт (в т.ч. сизо)</t>
  </si>
  <si>
    <t>замена стеклопакета</t>
  </si>
  <si>
    <t>пени по налогам</t>
  </si>
  <si>
    <t>штраф по налогам</t>
  </si>
  <si>
    <t>доставка материалов</t>
  </si>
  <si>
    <t xml:space="preserve">в том числе </t>
  </si>
  <si>
    <t>услуги за размещение оборудования</t>
  </si>
  <si>
    <t>Работы по договорам оказания услуг(трансп.)</t>
  </si>
  <si>
    <t>в том числе</t>
  </si>
  <si>
    <t>Итого
за 1 кв.</t>
  </si>
  <si>
    <t>Бульварная, 14</t>
  </si>
  <si>
    <t>Бабаевского. 1, 5</t>
  </si>
  <si>
    <t>Жилая, 6, 2</t>
  </si>
  <si>
    <t>Жилая, 8, 3</t>
  </si>
  <si>
    <t>в том числе :</t>
  </si>
  <si>
    <t>1.1.</t>
  </si>
  <si>
    <t xml:space="preserve">Страховые взносы </t>
  </si>
  <si>
    <t>Работы по договорам оказания услуг</t>
  </si>
  <si>
    <t>вода на одн</t>
  </si>
  <si>
    <t>жилищные услуги по тарифу</t>
  </si>
  <si>
    <t>вода на ОДН</t>
  </si>
  <si>
    <t>электроэнергия на ОДН</t>
  </si>
  <si>
    <t>жилищные услуги  (с учетом ОДН)</t>
  </si>
  <si>
    <t>СЕБЕСТОИМОСТЬ</t>
  </si>
  <si>
    <t>работ по управлению МКД</t>
  </si>
  <si>
    <t>Результат</t>
  </si>
  <si>
    <t>промывка и опрессовка</t>
  </si>
  <si>
    <t>организация и обслуживание системы видеонабл.</t>
  </si>
  <si>
    <t>ремонт лифта</t>
  </si>
  <si>
    <t>Прочие расходы всего</t>
  </si>
  <si>
    <t>ГВС на ОДН</t>
  </si>
  <si>
    <t>утепление наружных швов</t>
  </si>
  <si>
    <t>за  январь - декабрь  2018 г.</t>
  </si>
  <si>
    <t>поверка теплосчетчиков</t>
  </si>
  <si>
    <t>укрепление парапета</t>
  </si>
  <si>
    <t>страхование лифтов</t>
  </si>
  <si>
    <t>сварочные работы по ГВС</t>
  </si>
  <si>
    <t>чистка вентканалов</t>
  </si>
  <si>
    <t>Налог при применении УСНО</t>
  </si>
  <si>
    <t>ГВС на одн</t>
  </si>
  <si>
    <t>прочие доходы</t>
  </si>
  <si>
    <t>Страховые взносы всего</t>
  </si>
  <si>
    <t xml:space="preserve">Материалы на ремонт </t>
  </si>
  <si>
    <t>Сумма, руб.</t>
  </si>
  <si>
    <t>Убытки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</si>
</sst>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2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2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3" fillId="7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7" borderId="1" xfId="0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6" fillId="2" borderId="1" xfId="0" applyFont="1" applyFill="1" applyBorder="1"/>
    <xf numFmtId="2" fontId="4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7" fillId="0" borderId="0" xfId="0" applyFont="1"/>
    <xf numFmtId="2" fontId="5" fillId="0" borderId="0" xfId="0" applyNumberFormat="1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D54" sqref="D54"/>
    </sheetView>
  </sheetViews>
  <sheetFormatPr defaultRowHeight="12.75" x14ac:dyDescent="0.2"/>
  <cols>
    <col min="1" max="1" width="6" customWidth="1"/>
    <col min="2" max="2" width="49.28515625" customWidth="1"/>
    <col min="3" max="3" width="11.28515625" customWidth="1"/>
    <col min="4" max="4" width="14.7109375" customWidth="1"/>
    <col min="5" max="5" width="16" customWidth="1"/>
    <col min="6" max="6" width="12.7109375" customWidth="1"/>
    <col min="7" max="8" width="12.28515625" customWidth="1"/>
  </cols>
  <sheetData>
    <row r="1" spans="1:7" x14ac:dyDescent="0.2">
      <c r="A1" s="45" t="s">
        <v>57</v>
      </c>
      <c r="B1" s="45"/>
      <c r="C1" s="45"/>
    </row>
    <row r="2" spans="1:7" x14ac:dyDescent="0.2">
      <c r="A2" s="45" t="s">
        <v>58</v>
      </c>
      <c r="B2" s="45"/>
      <c r="C2" s="45"/>
    </row>
    <row r="3" spans="1:7" x14ac:dyDescent="0.2">
      <c r="A3" s="45" t="s">
        <v>33</v>
      </c>
      <c r="B3" s="45"/>
      <c r="C3" s="45"/>
    </row>
    <row r="4" spans="1:7" x14ac:dyDescent="0.2">
      <c r="B4" s="14"/>
      <c r="C4" s="14"/>
    </row>
    <row r="5" spans="1:7" x14ac:dyDescent="0.2">
      <c r="B5" s="1"/>
      <c r="C5" s="1"/>
    </row>
    <row r="6" spans="1:7" x14ac:dyDescent="0.2">
      <c r="A6" s="8" t="s">
        <v>0</v>
      </c>
      <c r="B6" s="3"/>
      <c r="C6" s="49" t="s">
        <v>43</v>
      </c>
      <c r="D6" s="46" t="s">
        <v>42</v>
      </c>
      <c r="E6" s="47"/>
      <c r="F6" s="47"/>
      <c r="G6" s="48"/>
    </row>
    <row r="7" spans="1:7" x14ac:dyDescent="0.2">
      <c r="A7" s="8"/>
      <c r="B7" s="3"/>
      <c r="C7" s="50"/>
      <c r="D7" s="8" t="s">
        <v>44</v>
      </c>
      <c r="E7" s="8" t="s">
        <v>45</v>
      </c>
      <c r="F7" s="8" t="s">
        <v>46</v>
      </c>
      <c r="G7" s="8" t="s">
        <v>47</v>
      </c>
    </row>
    <row r="8" spans="1:7" x14ac:dyDescent="0.2">
      <c r="A8" s="8"/>
      <c r="B8" s="3" t="s">
        <v>1</v>
      </c>
      <c r="C8" s="3"/>
      <c r="D8" s="8"/>
      <c r="E8" s="8"/>
      <c r="F8" s="8"/>
      <c r="G8" s="8"/>
    </row>
    <row r="9" spans="1:7" x14ac:dyDescent="0.2">
      <c r="A9" s="8"/>
      <c r="B9" s="3" t="s">
        <v>26</v>
      </c>
      <c r="C9" s="3"/>
      <c r="D9" s="9">
        <v>233553</v>
      </c>
      <c r="E9" s="9">
        <v>158360</v>
      </c>
      <c r="F9" s="9">
        <v>269906</v>
      </c>
      <c r="G9" s="9">
        <v>172000</v>
      </c>
    </row>
    <row r="10" spans="1:7" x14ac:dyDescent="0.2">
      <c r="A10" s="8">
        <v>1</v>
      </c>
      <c r="B10" s="4" t="s">
        <v>21</v>
      </c>
      <c r="C10" s="19">
        <v>85846</v>
      </c>
      <c r="D10" s="8">
        <v>15384</v>
      </c>
      <c r="E10" s="8">
        <v>18589</v>
      </c>
      <c r="F10" s="8">
        <v>31683</v>
      </c>
      <c r="G10" s="8">
        <v>20190</v>
      </c>
    </row>
    <row r="11" spans="1:7" x14ac:dyDescent="0.2">
      <c r="A11" s="8">
        <v>2</v>
      </c>
      <c r="B11" s="4" t="s">
        <v>50</v>
      </c>
      <c r="C11" s="20">
        <v>26956</v>
      </c>
      <c r="D11" s="8">
        <v>4831</v>
      </c>
      <c r="E11" s="8">
        <v>5837</v>
      </c>
      <c r="F11" s="8">
        <v>9948</v>
      </c>
      <c r="G11" s="8">
        <v>6340</v>
      </c>
    </row>
    <row r="12" spans="1:7" x14ac:dyDescent="0.2">
      <c r="A12" s="8">
        <v>3</v>
      </c>
      <c r="B12" s="4" t="s">
        <v>22</v>
      </c>
      <c r="C12" s="19">
        <v>125589</v>
      </c>
      <c r="D12" s="8">
        <v>25412</v>
      </c>
      <c r="E12" s="8">
        <v>20158</v>
      </c>
      <c r="F12" s="8">
        <v>50669</v>
      </c>
      <c r="G12" s="8">
        <v>29350</v>
      </c>
    </row>
    <row r="13" spans="1:7" x14ac:dyDescent="0.2">
      <c r="A13" s="8">
        <v>4</v>
      </c>
      <c r="B13" s="4" t="s">
        <v>50</v>
      </c>
      <c r="C13" s="20">
        <v>34035</v>
      </c>
      <c r="D13" s="8">
        <v>6887</v>
      </c>
      <c r="E13" s="8">
        <v>5463</v>
      </c>
      <c r="F13" s="8">
        <v>13732</v>
      </c>
      <c r="G13" s="8">
        <v>7953</v>
      </c>
    </row>
    <row r="14" spans="1:7" x14ac:dyDescent="0.2">
      <c r="A14" s="8">
        <v>5</v>
      </c>
      <c r="B14" s="4" t="s">
        <v>34</v>
      </c>
      <c r="C14" s="19">
        <v>46516</v>
      </c>
      <c r="D14" s="8">
        <v>21529</v>
      </c>
      <c r="E14" s="8">
        <v>8410</v>
      </c>
      <c r="F14" s="8">
        <v>11454</v>
      </c>
      <c r="G14" s="8">
        <v>5123</v>
      </c>
    </row>
    <row r="15" spans="1:7" x14ac:dyDescent="0.2">
      <c r="A15" s="8">
        <v>6</v>
      </c>
      <c r="B15" s="4" t="s">
        <v>24</v>
      </c>
      <c r="C15" s="19">
        <v>8138</v>
      </c>
      <c r="D15" s="8">
        <v>2279</v>
      </c>
      <c r="E15" s="8">
        <v>1546</v>
      </c>
      <c r="F15" s="8">
        <v>2634</v>
      </c>
      <c r="G15" s="8">
        <v>1679</v>
      </c>
    </row>
    <row r="16" spans="1:7" x14ac:dyDescent="0.2">
      <c r="A16" s="8">
        <v>7</v>
      </c>
      <c r="B16" s="5" t="s">
        <v>25</v>
      </c>
      <c r="C16" s="19">
        <v>20829</v>
      </c>
      <c r="D16" s="8">
        <v>3188</v>
      </c>
      <c r="E16" s="8">
        <v>2161</v>
      </c>
      <c r="F16" s="8">
        <v>3683</v>
      </c>
      <c r="G16" s="8">
        <v>11797</v>
      </c>
    </row>
    <row r="17" spans="1:7" x14ac:dyDescent="0.2">
      <c r="A17" s="8">
        <v>8</v>
      </c>
      <c r="B17" s="4" t="s">
        <v>13</v>
      </c>
      <c r="C17" s="19">
        <f>C18+C19+C20+C21+C22</f>
        <v>51611</v>
      </c>
      <c r="D17" s="8">
        <f>D21</f>
        <v>40040</v>
      </c>
      <c r="E17" s="8">
        <f>E18+E19+E20+E22</f>
        <v>7101</v>
      </c>
      <c r="F17" s="8">
        <f>F18+F19</f>
        <v>2730</v>
      </c>
      <c r="G17" s="8">
        <f>G18+G19</f>
        <v>1740</v>
      </c>
    </row>
    <row r="18" spans="1:7" x14ac:dyDescent="0.2">
      <c r="A18" s="8"/>
      <c r="B18" s="4" t="s">
        <v>27</v>
      </c>
      <c r="C18" s="22">
        <v>5600</v>
      </c>
      <c r="D18" s="23"/>
      <c r="E18" s="23">
        <v>1477</v>
      </c>
      <c r="F18" s="23">
        <v>2518</v>
      </c>
      <c r="G18" s="23">
        <v>1605</v>
      </c>
    </row>
    <row r="19" spans="1:7" x14ac:dyDescent="0.2">
      <c r="A19" s="8"/>
      <c r="B19" s="4" t="s">
        <v>11</v>
      </c>
      <c r="C19" s="24">
        <v>471</v>
      </c>
      <c r="D19" s="23"/>
      <c r="E19" s="23">
        <v>124</v>
      </c>
      <c r="F19" s="23">
        <v>212</v>
      </c>
      <c r="G19" s="23">
        <v>135</v>
      </c>
    </row>
    <row r="20" spans="1:7" x14ac:dyDescent="0.2">
      <c r="A20" s="8"/>
      <c r="B20" s="4" t="s">
        <v>15</v>
      </c>
      <c r="C20" s="24">
        <v>3000</v>
      </c>
      <c r="D20" s="23"/>
      <c r="E20" s="23">
        <v>3000</v>
      </c>
      <c r="F20" s="23"/>
      <c r="G20" s="23"/>
    </row>
    <row r="21" spans="1:7" x14ac:dyDescent="0.2">
      <c r="A21" s="8"/>
      <c r="B21" s="4" t="s">
        <v>12</v>
      </c>
      <c r="C21" s="24">
        <v>40040</v>
      </c>
      <c r="D21" s="23">
        <v>40040</v>
      </c>
      <c r="E21" s="23"/>
      <c r="F21" s="23"/>
      <c r="G21" s="23"/>
    </row>
    <row r="22" spans="1:7" x14ac:dyDescent="0.2">
      <c r="A22" s="8"/>
      <c r="B22" s="4" t="s">
        <v>35</v>
      </c>
      <c r="C22" s="24">
        <v>2500</v>
      </c>
      <c r="D22" s="23"/>
      <c r="E22" s="23">
        <v>2500</v>
      </c>
      <c r="F22" s="23"/>
      <c r="G22" s="23"/>
    </row>
    <row r="23" spans="1:7" x14ac:dyDescent="0.2">
      <c r="A23" s="8"/>
      <c r="B23" s="17" t="s">
        <v>5</v>
      </c>
      <c r="C23" s="13">
        <f>C10+C11+C12+C13+C14+C15+C16+C17</f>
        <v>399520</v>
      </c>
      <c r="D23" s="16">
        <f>D10+D11+D12+D13+D14+D15+D17+D16</f>
        <v>119550</v>
      </c>
      <c r="E23" s="16">
        <f>E10+E11+E12+E13+E14+E15+E16+E17</f>
        <v>69265</v>
      </c>
      <c r="F23" s="16">
        <f>F10+F11+F12+F13+F14+F15+F16+F17</f>
        <v>126533</v>
      </c>
      <c r="G23" s="16">
        <f>G17+G16+G15+G14+G13+G12+G11+G10</f>
        <v>84172</v>
      </c>
    </row>
    <row r="24" spans="1:7" x14ac:dyDescent="0.2">
      <c r="A24" s="8"/>
      <c r="B24" s="9" t="s">
        <v>30</v>
      </c>
      <c r="C24" s="9"/>
      <c r="D24" s="8"/>
      <c r="E24" s="8"/>
      <c r="F24" s="8"/>
      <c r="G24" s="8"/>
    </row>
    <row r="25" spans="1:7" x14ac:dyDescent="0.2">
      <c r="A25" s="8">
        <v>1</v>
      </c>
      <c r="B25" s="11" t="s">
        <v>23</v>
      </c>
      <c r="C25" s="19">
        <v>189429</v>
      </c>
      <c r="D25" s="8"/>
      <c r="E25" s="8"/>
      <c r="F25" s="8"/>
      <c r="G25" s="8"/>
    </row>
    <row r="26" spans="1:7" x14ac:dyDescent="0.2">
      <c r="A26" s="8">
        <v>2</v>
      </c>
      <c r="B26" s="4" t="s">
        <v>50</v>
      </c>
      <c r="C26" s="20">
        <v>59481</v>
      </c>
      <c r="D26" s="8"/>
      <c r="E26" s="8"/>
      <c r="F26" s="8"/>
      <c r="G26" s="8"/>
    </row>
    <row r="27" spans="1:7" x14ac:dyDescent="0.2">
      <c r="A27" s="8">
        <v>3</v>
      </c>
      <c r="B27" s="4" t="s">
        <v>41</v>
      </c>
      <c r="C27" s="19">
        <v>4000</v>
      </c>
      <c r="D27" s="8"/>
      <c r="E27" s="8"/>
      <c r="F27" s="8"/>
      <c r="G27" s="8"/>
    </row>
    <row r="28" spans="1:7" x14ac:dyDescent="0.2">
      <c r="A28" s="8">
        <v>4</v>
      </c>
      <c r="B28" s="4" t="s">
        <v>50</v>
      </c>
      <c r="C28" s="19">
        <v>1084</v>
      </c>
      <c r="D28" s="8"/>
      <c r="E28" s="8"/>
      <c r="F28" s="8"/>
      <c r="G28" s="8"/>
    </row>
    <row r="29" spans="1:7" x14ac:dyDescent="0.2">
      <c r="A29" s="8">
        <v>5</v>
      </c>
      <c r="B29" s="2" t="s">
        <v>2</v>
      </c>
      <c r="C29" s="19">
        <v>14854</v>
      </c>
      <c r="D29" s="8"/>
      <c r="E29" s="8"/>
      <c r="F29" s="8"/>
      <c r="G29" s="8"/>
    </row>
    <row r="30" spans="1:7" x14ac:dyDescent="0.2">
      <c r="A30" s="8">
        <v>6</v>
      </c>
      <c r="B30" s="2" t="s">
        <v>8</v>
      </c>
      <c r="C30" s="19">
        <v>4986</v>
      </c>
      <c r="D30" s="8"/>
      <c r="E30" s="8"/>
      <c r="F30" s="8"/>
      <c r="G30" s="8"/>
    </row>
    <row r="31" spans="1:7" x14ac:dyDescent="0.2">
      <c r="A31" s="8">
        <v>7</v>
      </c>
      <c r="B31" s="2" t="s">
        <v>3</v>
      </c>
      <c r="C31" s="19">
        <v>2200</v>
      </c>
      <c r="D31" s="8"/>
      <c r="E31" s="8"/>
      <c r="F31" s="8"/>
      <c r="G31" s="8"/>
    </row>
    <row r="32" spans="1:7" x14ac:dyDescent="0.2">
      <c r="A32" s="8">
        <v>8</v>
      </c>
      <c r="B32" s="2" t="s">
        <v>7</v>
      </c>
      <c r="C32" s="19">
        <v>3680</v>
      </c>
      <c r="D32" s="8"/>
      <c r="E32" s="8"/>
      <c r="F32" s="8"/>
      <c r="G32" s="8"/>
    </row>
    <row r="33" spans="1:7" x14ac:dyDescent="0.2">
      <c r="A33" s="8">
        <v>9</v>
      </c>
      <c r="B33" s="2" t="s">
        <v>16</v>
      </c>
      <c r="C33" s="19">
        <v>1724</v>
      </c>
      <c r="D33" s="8"/>
      <c r="E33" s="8"/>
      <c r="F33" s="8"/>
      <c r="G33" s="8"/>
    </row>
    <row r="34" spans="1:7" x14ac:dyDescent="0.2">
      <c r="A34" s="8">
        <v>10</v>
      </c>
      <c r="B34" s="2" t="s">
        <v>9</v>
      </c>
      <c r="C34" s="19">
        <v>10333</v>
      </c>
      <c r="D34" s="8"/>
      <c r="E34" s="8"/>
      <c r="F34" s="8"/>
      <c r="G34" s="8"/>
    </row>
    <row r="35" spans="1:7" x14ac:dyDescent="0.2">
      <c r="A35" s="8">
        <v>13</v>
      </c>
      <c r="B35" s="2" t="s">
        <v>18</v>
      </c>
      <c r="C35" s="19">
        <v>1300</v>
      </c>
      <c r="D35" s="8"/>
      <c r="E35" s="8"/>
      <c r="F35" s="8"/>
      <c r="G35" s="8"/>
    </row>
    <row r="36" spans="1:7" x14ac:dyDescent="0.2">
      <c r="A36" s="8">
        <v>14</v>
      </c>
      <c r="B36" s="2" t="s">
        <v>19</v>
      </c>
      <c r="C36" s="19">
        <v>7500</v>
      </c>
      <c r="D36" s="8"/>
      <c r="E36" s="8"/>
      <c r="F36" s="8"/>
      <c r="G36" s="8"/>
    </row>
    <row r="37" spans="1:7" x14ac:dyDescent="0.2">
      <c r="A37" s="8">
        <v>15</v>
      </c>
      <c r="B37" s="21" t="s">
        <v>28</v>
      </c>
      <c r="C37" s="19">
        <f>C38+C39+C40+C40+C41+C42</f>
        <v>59816</v>
      </c>
      <c r="D37" s="19"/>
      <c r="E37" s="8"/>
      <c r="F37" s="8"/>
      <c r="G37" s="8"/>
    </row>
    <row r="38" spans="1:7" x14ac:dyDescent="0.2">
      <c r="A38" s="8"/>
      <c r="B38" s="21" t="s">
        <v>36</v>
      </c>
      <c r="C38" s="25">
        <v>5213</v>
      </c>
      <c r="D38" s="19"/>
      <c r="E38" s="8"/>
      <c r="F38" s="8"/>
      <c r="G38" s="8"/>
    </row>
    <row r="39" spans="1:7" x14ac:dyDescent="0.2">
      <c r="A39" s="8"/>
      <c r="B39" s="21" t="s">
        <v>20</v>
      </c>
      <c r="C39" s="25">
        <v>333</v>
      </c>
      <c r="D39" s="19"/>
      <c r="E39" s="8"/>
      <c r="F39" s="8"/>
      <c r="G39" s="8"/>
    </row>
    <row r="40" spans="1:7" x14ac:dyDescent="0.2">
      <c r="A40" s="8"/>
      <c r="B40" s="21" t="s">
        <v>37</v>
      </c>
      <c r="C40" s="25">
        <v>26585</v>
      </c>
      <c r="D40" s="19"/>
      <c r="E40" s="8"/>
      <c r="F40" s="8"/>
      <c r="G40" s="8"/>
    </row>
    <row r="41" spans="1:7" x14ac:dyDescent="0.2">
      <c r="A41" s="8"/>
      <c r="B41" s="21" t="s">
        <v>38</v>
      </c>
      <c r="C41" s="25">
        <v>200</v>
      </c>
      <c r="D41" s="19"/>
      <c r="E41" s="8"/>
      <c r="F41" s="8"/>
      <c r="G41" s="8"/>
    </row>
    <row r="42" spans="1:7" x14ac:dyDescent="0.2">
      <c r="A42" s="8"/>
      <c r="B42" s="21" t="s">
        <v>17</v>
      </c>
      <c r="C42" s="25">
        <v>900</v>
      </c>
      <c r="D42" s="19"/>
      <c r="E42" s="8"/>
      <c r="F42" s="8"/>
      <c r="G42" s="8"/>
    </row>
    <row r="43" spans="1:7" x14ac:dyDescent="0.2">
      <c r="A43" s="8">
        <v>16</v>
      </c>
      <c r="B43" s="21" t="s">
        <v>32</v>
      </c>
      <c r="C43" s="19">
        <v>6038</v>
      </c>
      <c r="D43" s="19"/>
      <c r="E43" s="8"/>
      <c r="F43" s="8"/>
      <c r="G43" s="8"/>
    </row>
    <row r="44" spans="1:7" x14ac:dyDescent="0.2">
      <c r="A44" s="8"/>
      <c r="B44" s="17" t="s">
        <v>29</v>
      </c>
      <c r="C44" s="18">
        <f>C25+C26+C27+C28+C29+C30+C31+C32+C33+C34+C35+C36+C37+C43</f>
        <v>366425</v>
      </c>
      <c r="D44" s="16">
        <v>102636</v>
      </c>
      <c r="E44" s="16">
        <v>69592</v>
      </c>
      <c r="F44" s="16">
        <v>118611</v>
      </c>
      <c r="G44" s="16">
        <v>75586</v>
      </c>
    </row>
    <row r="45" spans="1:7" x14ac:dyDescent="0.2">
      <c r="A45" s="8"/>
      <c r="B45" s="2" t="s">
        <v>31</v>
      </c>
      <c r="C45" s="12">
        <f>C23+C44</f>
        <v>765945</v>
      </c>
      <c r="D45" s="9">
        <f>D23+D44</f>
        <v>222186</v>
      </c>
      <c r="E45" s="9">
        <f t="shared" ref="E45:G45" si="0">E23+E44</f>
        <v>138857</v>
      </c>
      <c r="F45" s="9">
        <f t="shared" si="0"/>
        <v>245144</v>
      </c>
      <c r="G45" s="9">
        <f t="shared" si="0"/>
        <v>159758</v>
      </c>
    </row>
    <row r="46" spans="1:7" x14ac:dyDescent="0.2">
      <c r="A46" s="8"/>
      <c r="B46" s="9" t="s">
        <v>4</v>
      </c>
      <c r="C46" s="9"/>
      <c r="D46" s="8"/>
      <c r="E46" s="8"/>
      <c r="F46" s="8"/>
      <c r="G46" s="8"/>
    </row>
    <row r="47" spans="1:7" x14ac:dyDescent="0.2">
      <c r="A47" s="8">
        <v>1</v>
      </c>
      <c r="B47" s="6" t="s">
        <v>10</v>
      </c>
      <c r="C47" s="15">
        <f>C49</f>
        <v>856018.71</v>
      </c>
      <c r="D47" s="15">
        <f t="shared" ref="D47:G47" si="1">D49</f>
        <v>254447.81999999998</v>
      </c>
      <c r="E47" s="15">
        <f t="shared" si="1"/>
        <v>158360.46</v>
      </c>
      <c r="F47" s="15">
        <f t="shared" si="1"/>
        <v>269905.65000000002</v>
      </c>
      <c r="G47" s="15">
        <f t="shared" si="1"/>
        <v>173304.78</v>
      </c>
    </row>
    <row r="48" spans="1:7" x14ac:dyDescent="0.2">
      <c r="A48" s="10"/>
      <c r="B48" s="6" t="s">
        <v>48</v>
      </c>
      <c r="C48" s="6"/>
      <c r="D48" s="8"/>
      <c r="E48" s="8"/>
      <c r="F48" s="8"/>
      <c r="G48" s="8"/>
    </row>
    <row r="49" spans="1:7" x14ac:dyDescent="0.2">
      <c r="A49" s="10" t="s">
        <v>49</v>
      </c>
      <c r="B49" s="6" t="s">
        <v>56</v>
      </c>
      <c r="C49" s="6">
        <f>D49+E49+F49+G49</f>
        <v>856018.71</v>
      </c>
      <c r="D49" s="8">
        <f>6964.9+77851.04+77851.04+6964.9+77851.04+6964.9</f>
        <v>254447.81999999998</v>
      </c>
      <c r="E49" s="8">
        <f>52786.82+52786.82+52786.82</f>
        <v>158360.46</v>
      </c>
      <c r="F49" s="8">
        <f>89968.55+89968.55+89968.55</f>
        <v>269905.65000000002</v>
      </c>
      <c r="G49" s="8">
        <f>86012.08+86012.08+640.31+640.31</f>
        <v>173304.78</v>
      </c>
    </row>
    <row r="50" spans="1:7" x14ac:dyDescent="0.2">
      <c r="A50" s="10"/>
      <c r="B50" s="7" t="s">
        <v>59</v>
      </c>
      <c r="C50" s="10">
        <f>C47-C45</f>
        <v>90073.709999999963</v>
      </c>
      <c r="D50" s="10">
        <f t="shared" ref="D50:G50" si="2">D47-D45</f>
        <v>32261.819999999978</v>
      </c>
      <c r="E50" s="10">
        <f t="shared" si="2"/>
        <v>19503.459999999992</v>
      </c>
      <c r="F50" s="10">
        <f t="shared" si="2"/>
        <v>24761.650000000023</v>
      </c>
      <c r="G50" s="10">
        <f t="shared" si="2"/>
        <v>13546.779999999999</v>
      </c>
    </row>
  </sheetData>
  <mergeCells count="5">
    <mergeCell ref="A1:C1"/>
    <mergeCell ref="A2:C2"/>
    <mergeCell ref="A3:C3"/>
    <mergeCell ref="D6:G6"/>
    <mergeCell ref="C6:C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F23" sqref="F23"/>
    </sheetView>
  </sheetViews>
  <sheetFormatPr defaultRowHeight="12.75" x14ac:dyDescent="0.2"/>
  <cols>
    <col min="1" max="1" width="7.5703125" customWidth="1"/>
    <col min="2" max="2" width="63.7109375" customWidth="1"/>
    <col min="3" max="3" width="25" customWidth="1"/>
  </cols>
  <sheetData>
    <row r="1" spans="1:6" ht="15.75" x14ac:dyDescent="0.25">
      <c r="A1" s="51" t="s">
        <v>14</v>
      </c>
      <c r="B1" s="51"/>
      <c r="C1" s="51"/>
      <c r="D1" s="44"/>
      <c r="E1" s="44"/>
      <c r="F1" s="44"/>
    </row>
    <row r="2" spans="1:6" ht="15.75" x14ac:dyDescent="0.25">
      <c r="A2" s="51" t="s">
        <v>6</v>
      </c>
      <c r="B2" s="51"/>
      <c r="C2" s="51"/>
      <c r="D2" s="44"/>
      <c r="E2" s="44"/>
      <c r="F2" s="44"/>
    </row>
    <row r="3" spans="1:6" ht="15.75" x14ac:dyDescent="0.25">
      <c r="A3" s="51" t="s">
        <v>66</v>
      </c>
      <c r="B3" s="51"/>
      <c r="C3" s="51"/>
      <c r="D3" s="44"/>
      <c r="E3" s="44"/>
      <c r="F3" s="44"/>
    </row>
    <row r="4" spans="1:6" ht="15.75" x14ac:dyDescent="0.25">
      <c r="A4" s="26"/>
      <c r="B4" s="27"/>
      <c r="C4" s="26"/>
      <c r="D4" s="26"/>
      <c r="E4" s="26"/>
      <c r="F4" s="26"/>
    </row>
    <row r="5" spans="1:6" ht="15.75" x14ac:dyDescent="0.25">
      <c r="A5" s="28"/>
      <c r="B5" s="29" t="s">
        <v>1</v>
      </c>
      <c r="C5" s="30" t="s">
        <v>77</v>
      </c>
      <c r="D5" s="26"/>
      <c r="E5" s="26"/>
      <c r="F5" s="26"/>
    </row>
    <row r="6" spans="1:6" ht="15.75" x14ac:dyDescent="0.25">
      <c r="A6" s="28"/>
      <c r="B6" s="29" t="s">
        <v>26</v>
      </c>
      <c r="C6" s="31"/>
      <c r="D6" s="26"/>
      <c r="E6" s="26"/>
      <c r="F6" s="26"/>
    </row>
    <row r="7" spans="1:6" ht="15.75" x14ac:dyDescent="0.25">
      <c r="A7" s="28">
        <v>1</v>
      </c>
      <c r="B7" s="32" t="s">
        <v>21</v>
      </c>
      <c r="C7" s="34">
        <v>208976.54</v>
      </c>
      <c r="D7" s="26"/>
      <c r="E7" s="26"/>
      <c r="F7" s="26"/>
    </row>
    <row r="8" spans="1:6" ht="15.75" x14ac:dyDescent="0.25">
      <c r="A8" s="28">
        <v>2</v>
      </c>
      <c r="B8" s="32" t="s">
        <v>50</v>
      </c>
      <c r="C8" s="34">
        <v>63110.92</v>
      </c>
      <c r="D8" s="26"/>
      <c r="E8" s="26"/>
      <c r="F8" s="26"/>
    </row>
    <row r="9" spans="1:6" ht="15.75" x14ac:dyDescent="0.25">
      <c r="A9" s="28">
        <v>3</v>
      </c>
      <c r="B9" s="32" t="s">
        <v>22</v>
      </c>
      <c r="C9" s="34">
        <v>1106164.92</v>
      </c>
      <c r="D9" s="26"/>
      <c r="E9" s="26"/>
      <c r="F9" s="26"/>
    </row>
    <row r="10" spans="1:6" ht="15.75" x14ac:dyDescent="0.25">
      <c r="A10" s="28">
        <v>4</v>
      </c>
      <c r="B10" s="32" t="s">
        <v>75</v>
      </c>
      <c r="C10" s="34">
        <v>299770.69</v>
      </c>
      <c r="D10" s="26"/>
      <c r="E10" s="26"/>
      <c r="F10" s="26"/>
    </row>
    <row r="11" spans="1:6" ht="15.75" x14ac:dyDescent="0.25">
      <c r="A11" s="28">
        <v>5</v>
      </c>
      <c r="B11" s="32" t="s">
        <v>76</v>
      </c>
      <c r="C11" s="34">
        <v>227854.87</v>
      </c>
      <c r="D11" s="26"/>
      <c r="E11" s="26"/>
      <c r="F11" s="26"/>
    </row>
    <row r="12" spans="1:6" ht="15.75" x14ac:dyDescent="0.25">
      <c r="A12" s="28">
        <v>6</v>
      </c>
      <c r="B12" s="32" t="s">
        <v>24</v>
      </c>
      <c r="C12" s="34">
        <v>9268.34</v>
      </c>
      <c r="D12" s="26"/>
      <c r="E12" s="26"/>
      <c r="F12" s="26"/>
    </row>
    <row r="13" spans="1:6" ht="15.75" x14ac:dyDescent="0.25">
      <c r="A13" s="28">
        <v>7</v>
      </c>
      <c r="B13" s="35" t="s">
        <v>25</v>
      </c>
      <c r="C13" s="34">
        <v>12310</v>
      </c>
      <c r="D13" s="26"/>
      <c r="E13" s="26"/>
      <c r="F13" s="26"/>
    </row>
    <row r="14" spans="1:6" ht="15.75" x14ac:dyDescent="0.25">
      <c r="A14" s="28">
        <v>8</v>
      </c>
      <c r="B14" s="32" t="s">
        <v>13</v>
      </c>
      <c r="C14" s="34">
        <f>C15+C16+C17+C18+C19+C20+C21+C22+C23+C24+C25+C26+C27+C28+C29</f>
        <v>1988104.57</v>
      </c>
      <c r="D14" s="26"/>
      <c r="E14" s="26"/>
      <c r="F14" s="26"/>
    </row>
    <row r="15" spans="1:6" ht="15.75" x14ac:dyDescent="0.25">
      <c r="A15" s="28"/>
      <c r="B15" s="32" t="s">
        <v>27</v>
      </c>
      <c r="C15" s="20">
        <v>23800</v>
      </c>
      <c r="D15" s="26"/>
      <c r="E15" s="26"/>
      <c r="F15" s="26"/>
    </row>
    <row r="16" spans="1:6" ht="15.75" x14ac:dyDescent="0.25">
      <c r="A16" s="28"/>
      <c r="B16" s="32" t="s">
        <v>11</v>
      </c>
      <c r="C16" s="20">
        <v>26941.65</v>
      </c>
      <c r="D16" s="26"/>
      <c r="E16" s="26"/>
      <c r="F16" s="26"/>
    </row>
    <row r="17" spans="1:6" ht="15.75" x14ac:dyDescent="0.25">
      <c r="A17" s="28"/>
      <c r="B17" s="32" t="s">
        <v>61</v>
      </c>
      <c r="C17" s="20">
        <v>3000</v>
      </c>
      <c r="D17" s="26"/>
      <c r="E17" s="26"/>
      <c r="F17" s="26"/>
    </row>
    <row r="18" spans="1:6" ht="15.75" x14ac:dyDescent="0.25">
      <c r="A18" s="28"/>
      <c r="B18" s="32" t="s">
        <v>12</v>
      </c>
      <c r="C18" s="20">
        <v>75000</v>
      </c>
      <c r="D18" s="26"/>
      <c r="E18" s="26"/>
      <c r="F18" s="26"/>
    </row>
    <row r="19" spans="1:6" ht="15.75" x14ac:dyDescent="0.25">
      <c r="A19" s="28"/>
      <c r="B19" s="32" t="s">
        <v>62</v>
      </c>
      <c r="C19" s="20">
        <v>74183</v>
      </c>
      <c r="D19" s="26"/>
      <c r="E19" s="26"/>
      <c r="F19" s="26"/>
    </row>
    <row r="20" spans="1:6" ht="15.75" x14ac:dyDescent="0.25">
      <c r="A20" s="28"/>
      <c r="B20" s="32" t="s">
        <v>52</v>
      </c>
      <c r="C20" s="20">
        <v>26715</v>
      </c>
      <c r="D20" s="26"/>
      <c r="E20" s="26"/>
      <c r="F20" s="26"/>
    </row>
    <row r="21" spans="1:6" ht="15.75" x14ac:dyDescent="0.25">
      <c r="A21" s="28"/>
      <c r="B21" s="32" t="s">
        <v>73</v>
      </c>
      <c r="C21" s="20">
        <v>102246.64</v>
      </c>
      <c r="D21" s="26"/>
      <c r="E21" s="26"/>
      <c r="F21" s="26"/>
    </row>
    <row r="22" spans="1:6" ht="15.75" x14ac:dyDescent="0.25">
      <c r="A22" s="28"/>
      <c r="B22" s="32" t="s">
        <v>60</v>
      </c>
      <c r="C22" s="20">
        <v>147000</v>
      </c>
      <c r="D22" s="26"/>
      <c r="E22" s="26"/>
      <c r="F22" s="26"/>
    </row>
    <row r="23" spans="1:6" ht="15.75" x14ac:dyDescent="0.25">
      <c r="A23" s="28"/>
      <c r="B23" s="32" t="s">
        <v>65</v>
      </c>
      <c r="C23" s="20">
        <v>76700</v>
      </c>
      <c r="D23" s="26"/>
      <c r="E23" s="26"/>
      <c r="F23" s="26"/>
    </row>
    <row r="24" spans="1:6" ht="15.75" x14ac:dyDescent="0.25">
      <c r="A24" s="28"/>
      <c r="B24" s="32" t="s">
        <v>67</v>
      </c>
      <c r="C24" s="20">
        <v>36490</v>
      </c>
      <c r="D24" s="26"/>
      <c r="E24" s="26"/>
      <c r="F24" s="26"/>
    </row>
    <row r="25" spans="1:6" ht="15.75" x14ac:dyDescent="0.25">
      <c r="A25" s="28"/>
      <c r="B25" s="32" t="s">
        <v>68</v>
      </c>
      <c r="C25" s="20">
        <v>18700</v>
      </c>
      <c r="D25" s="26"/>
      <c r="E25" s="26"/>
      <c r="F25" s="26"/>
    </row>
    <row r="26" spans="1:6" ht="15.75" x14ac:dyDescent="0.25">
      <c r="A26" s="28"/>
      <c r="B26" s="32" t="s">
        <v>69</v>
      </c>
      <c r="C26" s="20">
        <v>4500</v>
      </c>
      <c r="D26" s="26"/>
      <c r="E26" s="26"/>
      <c r="F26" s="26"/>
    </row>
    <row r="27" spans="1:6" ht="15.75" x14ac:dyDescent="0.25">
      <c r="A27" s="28"/>
      <c r="B27" s="32" t="s">
        <v>70</v>
      </c>
      <c r="C27" s="20">
        <v>43000</v>
      </c>
      <c r="D27" s="26"/>
      <c r="E27" s="26"/>
      <c r="F27" s="26"/>
    </row>
    <row r="28" spans="1:6" ht="15.75" x14ac:dyDescent="0.25">
      <c r="A28" s="28"/>
      <c r="B28" s="32" t="s">
        <v>71</v>
      </c>
      <c r="C28" s="20">
        <v>8800</v>
      </c>
      <c r="D28" s="26"/>
      <c r="E28" s="26"/>
      <c r="F28" s="26"/>
    </row>
    <row r="29" spans="1:6" ht="15.75" x14ac:dyDescent="0.25">
      <c r="A29" s="28"/>
      <c r="B29" s="32" t="s">
        <v>55</v>
      </c>
      <c r="C29" s="20">
        <v>1321028.28</v>
      </c>
      <c r="D29" s="26"/>
      <c r="E29" s="26"/>
      <c r="F29" s="26"/>
    </row>
    <row r="30" spans="1:6" ht="15.75" x14ac:dyDescent="0.25">
      <c r="A30" s="28"/>
      <c r="B30" s="35" t="s">
        <v>5</v>
      </c>
      <c r="C30" s="34">
        <f>C7+C8+C9+C10+C11+C12+C13+C14</f>
        <v>3915560.85</v>
      </c>
      <c r="D30" s="26"/>
      <c r="E30" s="26"/>
      <c r="F30" s="26"/>
    </row>
    <row r="31" spans="1:6" ht="15.75" x14ac:dyDescent="0.25">
      <c r="A31" s="28"/>
      <c r="B31" s="36" t="s">
        <v>30</v>
      </c>
      <c r="C31" s="34"/>
      <c r="D31" s="26"/>
      <c r="E31" s="26"/>
      <c r="F31" s="26"/>
    </row>
    <row r="32" spans="1:6" ht="15.75" x14ac:dyDescent="0.25">
      <c r="A32" s="28">
        <v>1</v>
      </c>
      <c r="B32" s="37" t="s">
        <v>23</v>
      </c>
      <c r="C32" s="34">
        <v>1017340.07</v>
      </c>
      <c r="D32" s="26"/>
      <c r="E32" s="26"/>
      <c r="F32" s="26"/>
    </row>
    <row r="33" spans="1:6" ht="15.75" x14ac:dyDescent="0.25">
      <c r="A33" s="28">
        <v>2</v>
      </c>
      <c r="B33" s="32" t="s">
        <v>50</v>
      </c>
      <c r="C33" s="34">
        <v>306456.3</v>
      </c>
      <c r="D33" s="26"/>
      <c r="E33" s="26"/>
      <c r="F33" s="26"/>
    </row>
    <row r="34" spans="1:6" ht="15.75" x14ac:dyDescent="0.25">
      <c r="A34" s="28">
        <v>3</v>
      </c>
      <c r="B34" s="32" t="s">
        <v>51</v>
      </c>
      <c r="C34" s="34">
        <v>40186.199999999997</v>
      </c>
      <c r="D34" s="26"/>
      <c r="E34" s="26"/>
      <c r="F34" s="26"/>
    </row>
    <row r="35" spans="1:6" ht="15.75" x14ac:dyDescent="0.25">
      <c r="A35" s="28">
        <v>4</v>
      </c>
      <c r="B35" s="32" t="s">
        <v>50</v>
      </c>
      <c r="C35" s="34">
        <v>10890.46</v>
      </c>
      <c r="D35" s="26"/>
      <c r="E35" s="26"/>
      <c r="F35" s="26"/>
    </row>
    <row r="36" spans="1:6" ht="15.75" x14ac:dyDescent="0.25">
      <c r="A36" s="28">
        <v>5</v>
      </c>
      <c r="B36" s="35" t="s">
        <v>63</v>
      </c>
      <c r="C36" s="34">
        <v>253979.81</v>
      </c>
      <c r="D36" s="26"/>
      <c r="E36" s="26"/>
      <c r="F36" s="26"/>
    </row>
    <row r="37" spans="1:6" ht="15.75" x14ac:dyDescent="0.25">
      <c r="A37" s="28"/>
      <c r="B37" s="38" t="s">
        <v>29</v>
      </c>
      <c r="C37" s="34">
        <f>C32+C33+C34+C35+C36</f>
        <v>1628852.8399999999</v>
      </c>
      <c r="D37" s="26"/>
      <c r="E37" s="26"/>
      <c r="F37" s="26"/>
    </row>
    <row r="38" spans="1:6" ht="15.75" x14ac:dyDescent="0.25">
      <c r="A38" s="28"/>
      <c r="B38" s="38" t="s">
        <v>31</v>
      </c>
      <c r="C38" s="34">
        <f>C30+C37</f>
        <v>5544413.6899999995</v>
      </c>
      <c r="D38" s="26"/>
      <c r="E38" s="26"/>
      <c r="F38" s="26"/>
    </row>
    <row r="39" spans="1:6" ht="15.75" x14ac:dyDescent="0.25">
      <c r="A39" s="28"/>
      <c r="B39" s="38"/>
      <c r="C39" s="34"/>
      <c r="D39" s="26"/>
      <c r="E39" s="26"/>
      <c r="F39" s="26"/>
    </row>
    <row r="40" spans="1:6" ht="15.75" x14ac:dyDescent="0.25">
      <c r="A40" s="28"/>
      <c r="B40" s="36" t="s">
        <v>4</v>
      </c>
      <c r="C40" s="34"/>
      <c r="D40" s="26"/>
      <c r="E40" s="26"/>
      <c r="F40" s="26"/>
    </row>
    <row r="41" spans="1:6" ht="15.75" x14ac:dyDescent="0.25">
      <c r="A41" s="28"/>
      <c r="B41" s="39" t="s">
        <v>10</v>
      </c>
      <c r="C41" s="34">
        <f>C43+C44+C45+C46+C47+C48</f>
        <v>4458989.6100000013</v>
      </c>
      <c r="D41" s="26"/>
      <c r="E41" s="26"/>
      <c r="F41" s="26"/>
    </row>
    <row r="42" spans="1:6" ht="15.75" x14ac:dyDescent="0.25">
      <c r="A42" s="40"/>
      <c r="B42" s="39" t="s">
        <v>39</v>
      </c>
      <c r="C42" s="34"/>
      <c r="D42" s="26"/>
      <c r="E42" s="26"/>
      <c r="F42" s="26"/>
    </row>
    <row r="43" spans="1:6" ht="15.75" x14ac:dyDescent="0.25">
      <c r="A43" s="40"/>
      <c r="B43" s="39" t="s">
        <v>53</v>
      </c>
      <c r="C43" s="34">
        <v>3653742.48</v>
      </c>
      <c r="D43" s="26"/>
      <c r="E43" s="26"/>
      <c r="F43" s="26"/>
    </row>
    <row r="44" spans="1:6" ht="15.75" x14ac:dyDescent="0.25">
      <c r="A44" s="40"/>
      <c r="B44" s="39" t="s">
        <v>54</v>
      </c>
      <c r="C44" s="34">
        <v>25818.9</v>
      </c>
      <c r="D44" s="26"/>
      <c r="E44" s="26"/>
      <c r="F44" s="26"/>
    </row>
    <row r="45" spans="1:6" ht="15.75" x14ac:dyDescent="0.25">
      <c r="A45" s="40"/>
      <c r="B45" s="39" t="s">
        <v>55</v>
      </c>
      <c r="C45" s="34">
        <v>680517.94</v>
      </c>
      <c r="D45" s="26"/>
      <c r="E45" s="26"/>
      <c r="F45" s="26"/>
    </row>
    <row r="46" spans="1:6" ht="15.75" x14ac:dyDescent="0.25">
      <c r="A46" s="40"/>
      <c r="B46" s="39" t="s">
        <v>64</v>
      </c>
      <c r="C46" s="34">
        <v>20525.48</v>
      </c>
      <c r="D46" s="26"/>
      <c r="E46" s="26"/>
      <c r="F46" s="26"/>
    </row>
    <row r="47" spans="1:6" ht="15.75" x14ac:dyDescent="0.25">
      <c r="A47" s="40"/>
      <c r="B47" s="39" t="s">
        <v>40</v>
      </c>
      <c r="C47" s="34">
        <v>77045.98</v>
      </c>
      <c r="D47" s="26"/>
      <c r="E47" s="26"/>
      <c r="F47" s="26"/>
    </row>
    <row r="48" spans="1:6" ht="15.75" x14ac:dyDescent="0.25">
      <c r="A48" s="40"/>
      <c r="B48" s="39" t="s">
        <v>74</v>
      </c>
      <c r="C48" s="34">
        <v>1338.83</v>
      </c>
      <c r="D48" s="26"/>
      <c r="E48" s="26"/>
      <c r="F48" s="26"/>
    </row>
    <row r="49" spans="1:6" ht="15.75" x14ac:dyDescent="0.25">
      <c r="A49" s="40"/>
      <c r="B49" s="41" t="s">
        <v>78</v>
      </c>
      <c r="C49" s="34">
        <f>C41-C38</f>
        <v>-1085424.0799999982</v>
      </c>
      <c r="D49" s="26"/>
      <c r="E49" s="26"/>
      <c r="F49" s="26"/>
    </row>
    <row r="50" spans="1:6" ht="15.75" x14ac:dyDescent="0.25">
      <c r="A50" s="40"/>
      <c r="B50" s="41" t="s">
        <v>72</v>
      </c>
      <c r="C50" s="34">
        <v>39126.129999999997</v>
      </c>
      <c r="D50" s="26"/>
      <c r="E50" s="26"/>
      <c r="F50" s="26"/>
    </row>
    <row r="51" spans="1:6" ht="15.75" x14ac:dyDescent="0.25">
      <c r="A51" s="40"/>
      <c r="B51" s="41" t="s">
        <v>78</v>
      </c>
      <c r="C51" s="34">
        <f>C49-C50</f>
        <v>-1124550.2099999981</v>
      </c>
      <c r="D51" s="26"/>
      <c r="E51" s="26"/>
      <c r="F51" s="26"/>
    </row>
    <row r="52" spans="1:6" ht="15.75" x14ac:dyDescent="0.25">
      <c r="A52" s="40"/>
      <c r="B52" s="41"/>
      <c r="C52" s="33"/>
      <c r="D52" s="26"/>
      <c r="E52" s="26"/>
      <c r="F52" s="26"/>
    </row>
    <row r="53" spans="1:6" ht="15.75" x14ac:dyDescent="0.25">
      <c r="A53" s="26"/>
      <c r="B53" s="26"/>
      <c r="C53" s="42"/>
      <c r="D53" s="26"/>
      <c r="E53" s="26"/>
      <c r="F53" s="26"/>
    </row>
    <row r="54" spans="1:6" ht="15" x14ac:dyDescent="0.2">
      <c r="A54" s="26"/>
      <c r="B54" s="26"/>
      <c r="C54" s="26"/>
      <c r="D54" s="26"/>
      <c r="E54" s="26"/>
      <c r="F54" s="26"/>
    </row>
    <row r="55" spans="1:6" ht="15" x14ac:dyDescent="0.2">
      <c r="A55" s="26"/>
      <c r="B55" s="26"/>
      <c r="C55" s="26"/>
      <c r="D55" s="26"/>
      <c r="E55" s="26"/>
      <c r="F55" s="26"/>
    </row>
    <row r="56" spans="1:6" ht="15" x14ac:dyDescent="0.2">
      <c r="A56" s="26"/>
      <c r="B56" s="26"/>
      <c r="C56" s="26"/>
      <c r="D56" s="26"/>
      <c r="E56" s="26"/>
      <c r="F56" s="26"/>
    </row>
    <row r="57" spans="1:6" ht="15" x14ac:dyDescent="0.2">
      <c r="A57" s="26"/>
      <c r="B57" s="26"/>
      <c r="C57" s="26"/>
      <c r="D57" s="26"/>
      <c r="E57" s="26"/>
      <c r="F57" s="26"/>
    </row>
    <row r="58" spans="1:6" ht="15" x14ac:dyDescent="0.2">
      <c r="A58" s="26"/>
      <c r="B58" s="26"/>
      <c r="C58" s="26"/>
      <c r="D58" s="26"/>
      <c r="E58" s="26"/>
      <c r="F58" s="26"/>
    </row>
    <row r="59" spans="1:6" ht="15" x14ac:dyDescent="0.2">
      <c r="A59" s="26"/>
      <c r="B59" s="26"/>
      <c r="C59" s="26"/>
      <c r="D59" s="26"/>
      <c r="E59" s="26"/>
      <c r="F59" s="26"/>
    </row>
    <row r="60" spans="1:6" ht="15" x14ac:dyDescent="0.2">
      <c r="A60" s="26"/>
      <c r="B60" s="26"/>
      <c r="C60" s="26"/>
      <c r="D60" s="26"/>
      <c r="E60" s="26"/>
      <c r="F60" s="26"/>
    </row>
    <row r="61" spans="1:6" ht="15" x14ac:dyDescent="0.2">
      <c r="A61" s="26"/>
      <c r="B61" s="26"/>
      <c r="C61" s="26"/>
      <c r="D61" s="26"/>
      <c r="E61" s="26"/>
      <c r="F61" s="26"/>
    </row>
    <row r="62" spans="1:6" ht="15" x14ac:dyDescent="0.2">
      <c r="A62" s="26"/>
      <c r="B62" s="26"/>
      <c r="C62" s="26"/>
      <c r="D62" s="26"/>
      <c r="E62" s="26"/>
      <c r="F62" s="26"/>
    </row>
    <row r="63" spans="1:6" ht="15" x14ac:dyDescent="0.2">
      <c r="A63" s="26"/>
      <c r="B63" s="26"/>
      <c r="C63" s="43"/>
      <c r="D63" s="26"/>
      <c r="E63" s="26"/>
      <c r="F63" s="26"/>
    </row>
    <row r="64" spans="1:6" ht="15" x14ac:dyDescent="0.2">
      <c r="A64" s="26"/>
      <c r="B64" s="26"/>
      <c r="C64" s="43"/>
      <c r="D64" s="26"/>
      <c r="E64" s="26"/>
      <c r="F64" s="26"/>
    </row>
    <row r="65" spans="1:6" ht="15" x14ac:dyDescent="0.2">
      <c r="A65" s="26"/>
      <c r="B65" s="26"/>
      <c r="C65" s="26"/>
      <c r="D65" s="26"/>
      <c r="E65" s="26"/>
      <c r="F65" s="26"/>
    </row>
    <row r="66" spans="1:6" ht="15" x14ac:dyDescent="0.2">
      <c r="A66" s="26"/>
      <c r="B66" s="26"/>
      <c r="C66" s="26"/>
      <c r="D66" s="26"/>
      <c r="E66" s="26"/>
      <c r="F66" s="26"/>
    </row>
    <row r="67" spans="1:6" ht="15" x14ac:dyDescent="0.2">
      <c r="A67" s="26"/>
      <c r="B67" s="26"/>
      <c r="C67" s="26"/>
      <c r="D67" s="26"/>
      <c r="E67" s="26"/>
      <c r="F67" s="26"/>
    </row>
    <row r="68" spans="1:6" ht="15" x14ac:dyDescent="0.2">
      <c r="A68" s="26"/>
      <c r="B68" s="26"/>
      <c r="C68" s="26"/>
      <c r="D68" s="26"/>
      <c r="E68" s="26"/>
      <c r="F68" s="26"/>
    </row>
    <row r="69" spans="1:6" ht="15" x14ac:dyDescent="0.2">
      <c r="A69" s="26"/>
      <c r="B69" s="26"/>
      <c r="C69" s="26"/>
      <c r="D69" s="26"/>
      <c r="E69" s="26"/>
      <c r="F69" s="26"/>
    </row>
    <row r="70" spans="1:6" ht="15" x14ac:dyDescent="0.2">
      <c r="A70" s="26"/>
      <c r="B70" s="26"/>
      <c r="C70" s="26"/>
      <c r="D70" s="26"/>
      <c r="E70" s="26"/>
      <c r="F70" s="26"/>
    </row>
    <row r="71" spans="1:6" ht="15" x14ac:dyDescent="0.2">
      <c r="A71" s="26"/>
      <c r="B71" s="26"/>
      <c r="C71" s="26"/>
      <c r="D71" s="26"/>
      <c r="E71" s="26"/>
      <c r="F71" s="26"/>
    </row>
    <row r="72" spans="1:6" ht="15" x14ac:dyDescent="0.2">
      <c r="A72" s="26"/>
      <c r="B72" s="26"/>
      <c r="C72" s="26"/>
      <c r="D72" s="26"/>
      <c r="E72" s="26"/>
      <c r="F72" s="26"/>
    </row>
    <row r="73" spans="1:6" ht="15" x14ac:dyDescent="0.2">
      <c r="A73" s="26"/>
      <c r="B73" s="26"/>
      <c r="C73" s="26"/>
      <c r="D73" s="26"/>
      <c r="E73" s="26"/>
      <c r="F73" s="26"/>
    </row>
    <row r="74" spans="1:6" ht="15" x14ac:dyDescent="0.2">
      <c r="A74" s="26"/>
      <c r="B74" s="26"/>
      <c r="C74" s="26"/>
      <c r="D74" s="26"/>
      <c r="E74" s="26"/>
      <c r="F74" s="26"/>
    </row>
    <row r="75" spans="1:6" ht="15" x14ac:dyDescent="0.2">
      <c r="A75" s="26"/>
      <c r="B75" s="26"/>
      <c r="C75" s="26"/>
      <c r="D75" s="26"/>
      <c r="E75" s="26"/>
      <c r="F75" s="26"/>
    </row>
    <row r="76" spans="1:6" ht="15" x14ac:dyDescent="0.2">
      <c r="A76" s="26"/>
      <c r="B76" s="26"/>
      <c r="C76" s="26"/>
      <c r="D76" s="26"/>
      <c r="E76" s="26"/>
      <c r="F76" s="26"/>
    </row>
    <row r="77" spans="1:6" ht="15" x14ac:dyDescent="0.2">
      <c r="A77" s="26"/>
      <c r="B77" s="26"/>
      <c r="C77" s="26"/>
      <c r="D77" s="26"/>
      <c r="E77" s="26"/>
      <c r="F77" s="26"/>
    </row>
    <row r="78" spans="1:6" ht="15" x14ac:dyDescent="0.2">
      <c r="A78" s="26"/>
      <c r="B78" s="26"/>
      <c r="C78" s="26"/>
      <c r="D78" s="26"/>
      <c r="E78" s="26"/>
      <c r="F78" s="26"/>
    </row>
    <row r="79" spans="1:6" ht="15" x14ac:dyDescent="0.2">
      <c r="A79" s="26"/>
      <c r="B79" s="26"/>
      <c r="C79" s="26"/>
      <c r="D79" s="26"/>
      <c r="E79" s="26"/>
      <c r="F79" s="26"/>
    </row>
    <row r="80" spans="1:6" ht="15" x14ac:dyDescent="0.2">
      <c r="A80" s="26"/>
      <c r="B80" s="26"/>
      <c r="C80" s="26"/>
      <c r="D80" s="26"/>
      <c r="E80" s="26"/>
      <c r="F80" s="26"/>
    </row>
    <row r="81" spans="1:6" ht="15" x14ac:dyDescent="0.2">
      <c r="A81" s="26"/>
      <c r="B81" s="26"/>
      <c r="C81" s="26"/>
      <c r="D81" s="26"/>
      <c r="E81" s="26"/>
      <c r="F81" s="26"/>
    </row>
    <row r="82" spans="1:6" ht="15" x14ac:dyDescent="0.2">
      <c r="A82" s="26"/>
      <c r="B82" s="26"/>
      <c r="C82" s="26"/>
      <c r="D82" s="26"/>
      <c r="E82" s="26"/>
      <c r="F82" s="26"/>
    </row>
    <row r="83" spans="1:6" ht="15" x14ac:dyDescent="0.2">
      <c r="A83" s="26"/>
      <c r="B83" s="26"/>
      <c r="C83" s="26"/>
      <c r="D83" s="26"/>
      <c r="E83" s="26"/>
      <c r="F83" s="26"/>
    </row>
    <row r="84" spans="1:6" ht="15" x14ac:dyDescent="0.2">
      <c r="A84" s="26"/>
      <c r="B84" s="26"/>
      <c r="C84" s="26"/>
      <c r="D84" s="26"/>
      <c r="E84" s="26"/>
      <c r="F84" s="26"/>
    </row>
    <row r="85" spans="1:6" ht="15" x14ac:dyDescent="0.2">
      <c r="A85" s="26"/>
      <c r="B85" s="26"/>
      <c r="C85" s="26"/>
      <c r="D85" s="26"/>
      <c r="E85" s="26"/>
      <c r="F85" s="26"/>
    </row>
    <row r="86" spans="1:6" ht="15" x14ac:dyDescent="0.2">
      <c r="A86" s="26"/>
      <c r="B86" s="26"/>
      <c r="C86" s="26"/>
      <c r="D86" s="26"/>
      <c r="E86" s="26"/>
      <c r="F86" s="26"/>
    </row>
    <row r="87" spans="1:6" ht="15" x14ac:dyDescent="0.2">
      <c r="A87" s="26"/>
      <c r="B87" s="26"/>
      <c r="C87" s="26"/>
      <c r="D87" s="26"/>
      <c r="E87" s="26"/>
      <c r="F87" s="26"/>
    </row>
    <row r="88" spans="1:6" ht="15" x14ac:dyDescent="0.2">
      <c r="A88" s="26"/>
      <c r="B88" s="26"/>
      <c r="C88" s="26"/>
      <c r="D88" s="26"/>
      <c r="E88" s="26"/>
      <c r="F88" s="26"/>
    </row>
  </sheetData>
  <mergeCells count="3">
    <mergeCell ref="A1:C1"/>
    <mergeCell ref="A2:C2"/>
    <mergeCell ref="A3:C3"/>
  </mergeCells>
  <pageMargins left="0.59055118110236227" right="0.59055118110236227" top="0.59055118110236227" bottom="0.59055118110236227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домам 1 кв</vt:lpstr>
      <vt:lpstr>1</vt:lpstr>
    </vt:vector>
  </TitlesOfParts>
  <Company>МММ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2019-03-25T09:43:25Z</cp:lastPrinted>
  <dcterms:created xsi:type="dcterms:W3CDTF">2004-11-29T05:27:25Z</dcterms:created>
  <dcterms:modified xsi:type="dcterms:W3CDTF">2020-02-21T12:36:16Z</dcterms:modified>
</cp:coreProperties>
</file>