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'Лист2'!$A$2:$O$53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<sst xmlns="http://schemas.openxmlformats.org/spreadsheetml/2006/main" count="491" uniqueCount="348">
  <si>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</si>
  <si>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</si>
  <si>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</si>
  <si>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</si>
  <si>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</si>
  <si>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</si>
  <si>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</si>
  <si>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</si>
  <si>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</si>
  <si>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</si>
  <si>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</si>
  <si>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</si>
  <si>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</si>
  <si>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</si>
  <si>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</si>
  <si>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</si>
  <si>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</si>
  <si>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</si>
  <si>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</si>
  <si>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</si>
  <si>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</si>
  <si>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</si>
  <si>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</si>
  <si>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</si>
  <si>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</si>
  <si>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</si>
  <si>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</si>
  <si>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</si>
  <si>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</si>
  <si>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</si>
  <si>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</si>
  <si>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</si>
  <si>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</si>
  <si>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</si>
  <si>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</si>
  <si>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</si>
  <si>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</si>
  <si>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</si>
  <si>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</si>
  <si>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</si>
  <si>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</si>
  <si>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</si>
  <si>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</si>
  <si>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</si>
  <si>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</si>
  <si>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</si>
  <si>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</si>
  <si>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</si>
  <si>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</si>
  <si>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</si>
  <si>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</si>
  <si>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</si>
  <si>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</si>
  <si>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</si>
  <si>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</si>
  <si>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</si>
  <si>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</si>
  <si>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</si>
  <si>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</si>
  <si>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</si>
  <si>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</si>
  <si>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</si>
  <si>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</si>
  <si>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</si>
  <si>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</si>
  <si>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</si>
  <si>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</si>
  <si>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</si>
  <si>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</si>
  <si>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</si>
  <si>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</si>
  <si>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</si>
  <si>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</si>
  <si>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</si>
  <si>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</si>
  <si>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</si>
  <si>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</si>
  <si>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</si>
  <si>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</si>
  <si>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</si>
  <si>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</si>
  <si>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</si>
  <si>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</si>
  <si>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</si>
  <si>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</si>
  <si>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</si>
  <si>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</si>
  <si>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</si>
  <si>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</si>
  <si>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</si>
  <si>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</si>
  <si>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</si>
  <si>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</si>
  <si>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</si>
  <si>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</si>
  <si>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</si>
  <si>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</si>
  <si>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</si>
  <si>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</si>
  <si>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</si>
  <si>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</si>
  <si>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</si>
  <si>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</si>
  <si>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</si>
  <si>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</si>
  <si>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</si>
  <si>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</si>
  <si>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</si>
  <si>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</si>
  <si>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</si>
  <si>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</si>
  <si>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</si>
  <si>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</si>
  <si>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</si>
  <si>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</si>
  <si>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</si>
  <si>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</si>
  <si>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</si>
  <si>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</si>
  <si>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</si>
  <si>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</si>
  <si>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</si>
  <si>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</si>
  <si>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</si>
  <si>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</si>
  <si>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</si>
  <si>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</si>
  <si>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</si>
  <si>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</si>
  <si>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</si>
  <si>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</si>
  <si>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</si>
  <si>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</si>
  <si>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</si>
  <si>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</si>
  <si>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</si>
  <si>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</si>
  <si>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</si>
  <si>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</si>
  <si>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</si>
  <si>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</si>
  <si>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</si>
  <si>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</si>
  <si>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</si>
  <si>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</si>
  <si>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</si>
  <si>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</si>
  <si>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</si>
  <si>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</si>
  <si>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</si>
  <si>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</si>
  <si>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</si>
  <si>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</si>
  <si>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</si>
  <si>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</si>
  <si>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</si>
  <si>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</si>
  <si>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</si>
  <si>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</si>
  <si>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</si>
  <si>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</si>
  <si>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</si>
  <si>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</si>
  <si>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</si>
  <si>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</si>
  <si>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</si>
  <si>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</si>
  <si>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</si>
  <si>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</si>
  <si>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</si>
  <si>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</si>
  <si>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</si>
  <si>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</si>
  <si>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</si>
  <si>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</si>
  <si>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</si>
  <si>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</si>
  <si>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</si>
  <si>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</si>
  <si>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</si>
  <si>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</si>
  <si>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</si>
  <si>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</si>
  <si>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</si>
  <si>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</si>
  <si>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</si>
  <si>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</si>
  <si>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</si>
  <si>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</si>
  <si>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</si>
  <si>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</si>
  <si>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</si>
  <si>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</si>
  <si>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</si>
  <si>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</si>
  <si>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</si>
  <si>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</si>
  <si>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</si>
  <si>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</si>
  <si>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</si>
  <si>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</si>
  <si>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</si>
  <si>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</si>
  <si>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</si>
  <si>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</si>
  <si>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</si>
  <si>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</si>
  <si>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</si>
  <si>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</si>
  <si>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</si>
  <si>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</si>
  <si>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</si>
  <si>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</si>
  <si>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</si>
  <si>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</si>
  <si>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</si>
  <si>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</si>
  <si>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</si>
  <si>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</si>
  <si>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</si>
  <si>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</si>
  <si>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</si>
  <si>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</si>
  <si>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</si>
  <si>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</si>
  <si>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</si>
  <si>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</si>
  <si>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</si>
  <si>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</si>
  <si>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</si>
  <si>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</si>
  <si>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</si>
  <si>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</si>
  <si>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</si>
  <si>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</si>
  <si>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</si>
  <si>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</si>
  <si>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</si>
  <si>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</si>
  <si>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</si>
  <si>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</si>
  <si>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</si>
  <si>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</si>
  <si>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</si>
  <si>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</si>
  <si>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</si>
  <si>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</si>
  <si>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</si>
  <si>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</si>
  <si>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</si>
  <si>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</si>
  <si>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</si>
  <si>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</si>
  <si>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</si>
  <si>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</si>
  <si>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</si>
  <si>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</si>
  <si>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</si>
  <si>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</si>
  <si>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</si>
  <si>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</si>
  <si>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</si>
  <si>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</si>
  <si>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</si>
  <si>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</si>
  <si>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</si>
  <si>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</si>
  <si>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</si>
  <si>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</si>
  <si>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</si>
  <si>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</si>
  <si>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</si>
  <si>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</si>
  <si>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</si>
  <si>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</si>
  <si>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</si>
  <si>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</si>
  <si>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</si>
  <si>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</si>
  <si>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</si>
  <si>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</si>
  <si>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</si>
  <si>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</si>
  <si>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</si>
  <si>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</si>
  <si>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</si>
  <si>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</si>
  <si>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</si>
  <si>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</si>
  <si>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</si>
  <si>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</si>
  <si>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</si>
  <si>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</si>
  <si>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</si>
  <si>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</si>
  <si>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</si>
  <si>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</si>
  <si>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</si>
  <si>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</si>
  <si>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</si>
  <si>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</si>
  <si>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</si>
  <si>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</si>
  <si>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</si>
  <si>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</si>
  <si>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</si>
  <si>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</si>
  <si>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</si>
  <si>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</si>
  <si>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</si>
  <si>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</si>
  <si>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</si>
  <si>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</si>
  <si>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</si>
  <si>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</si>
  <si>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</si>
  <si>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</si>
  <si>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</si>
  <si>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</si>
  <si>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</si>
  <si>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</si>
  <si>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</si>
  <si>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</si>
  <si>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</si>
  <si>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</si>
  <si>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</si>
  <si>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</si>
  <si>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</si>
  <si>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</si>
  <si>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</si>
  <si>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</si>
  <si>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</si>
  <si>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</si>
  <si>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</si>
  <si>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</si>
  <si>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</si>
  <si>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</si>
  <si>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</si>
  <si>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</si>
  <si>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</si>
  <si>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</si>
  <si>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</si>
  <si>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</si>
  <si>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</si>
  <si>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Бреус С.Н.</t>
  </si>
  <si>
    <t>Радуль  Е. В.</t>
  </si>
  <si>
    <t>ФИО собствен.</t>
  </si>
  <si>
    <t xml:space="preserve"> ИТОГО ПЕРЕРАСЧЕТ ККК, ОДНККК,  ИДЭЛ ЗА АПРЕЛЬ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</si>
</sst>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71" fillId="0" borderId="19" xfId="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3" t="s">
        <v>188</v>
      </c>
      <c r="C8" s="257" t="s">
        <v>217</v>
      </c>
      <c r="D8" s="258"/>
      <c r="E8" s="258"/>
      <c r="F8" s="259"/>
      <c r="G8" s="87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4"/>
      <c r="C9" s="257" t="s">
        <v>225</v>
      </c>
      <c r="D9" s="258"/>
      <c r="E9" s="258"/>
      <c r="F9" s="259"/>
      <c r="G9" s="88">
        <f>J31</f>
        <v>2332.4</v>
      </c>
      <c r="H9" s="207"/>
      <c r="I9" s="208"/>
      <c r="J9" s="209"/>
      <c r="K9" s="219"/>
      <c r="L9" s="220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1"/>
      <c r="C11" s="202"/>
      <c r="D11" s="64" t="s">
        <v>218</v>
      </c>
      <c r="E11" s="202"/>
      <c r="F11" s="202"/>
      <c r="G11" s="202"/>
      <c r="H11" s="64" t="s">
        <v>18</v>
      </c>
      <c r="I11" s="202"/>
      <c r="J11" s="202"/>
      <c r="K11" s="202"/>
      <c r="L11" s="20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5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4"/>
      <c r="B16" s="239" t="s">
        <v>227</v>
      </c>
      <c r="C16" s="241"/>
      <c r="D16" s="85">
        <f>INDEX('[1]жильцы'!E:E,DB1)</f>
        <v>35.2</v>
      </c>
      <c r="E16" s="89" t="s">
        <v>241</v>
      </c>
      <c r="F16" s="239" t="s">
        <v>216</v>
      </c>
      <c r="G16" s="240"/>
      <c r="H16" s="241"/>
      <c r="I16" s="85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4"/>
      <c r="B17" s="239" t="s">
        <v>215</v>
      </c>
      <c r="C17" s="241"/>
      <c r="D17" s="85">
        <f>INDEX('[1]жильцы'!H:H,DB1)</f>
        <v>1</v>
      </c>
      <c r="E17" s="90" t="s">
        <v>219</v>
      </c>
      <c r="F17" s="248" t="s">
        <v>259</v>
      </c>
      <c r="G17" s="249"/>
      <c r="H17" s="250"/>
      <c r="I17" s="91">
        <v>2731.9</v>
      </c>
      <c r="J17" s="275" t="s">
        <v>12</v>
      </c>
      <c r="K17" s="275"/>
      <c r="L17" s="276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4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4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4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4" customFormat="1" ht="48" customHeight="1" thickBot="1">
      <c r="B23" s="277"/>
      <c r="C23" s="278"/>
      <c r="D23" s="66" t="s">
        <v>218</v>
      </c>
      <c r="E23" s="279"/>
      <c r="F23" s="279"/>
      <c r="G23" s="279"/>
      <c r="H23" s="66" t="s">
        <v>18</v>
      </c>
      <c r="I23" s="279"/>
      <c r="J23" s="279"/>
      <c r="K23" s="279"/>
      <c r="L23" s="280"/>
    </row>
    <row r="24" spans="1:12" s="37" customFormat="1" ht="35.25" customHeight="1" thickTop="1">
      <c r="A24" s="67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4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4"/>
      <c r="B26" s="267"/>
      <c r="C26" s="271"/>
      <c r="D26" s="68" t="s">
        <v>245</v>
      </c>
      <c r="E26" s="68" t="s">
        <v>246</v>
      </c>
      <c r="F26" s="253"/>
      <c r="G26" s="254"/>
      <c r="H26" s="68" t="s">
        <v>245</v>
      </c>
      <c r="I26" s="68" t="s">
        <v>246</v>
      </c>
      <c r="J26" s="189"/>
      <c r="K26" s="189"/>
      <c r="L26" s="256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5">
        <v>5</v>
      </c>
      <c r="G27" s="176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90">
        <v>10.84</v>
      </c>
      <c r="G28" s="191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90">
        <v>1.48</v>
      </c>
      <c r="G29" s="191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90">
        <v>0</v>
      </c>
      <c r="G30" s="191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90">
        <v>159.81</v>
      </c>
      <c r="G31" s="191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90">
        <v>160.82</v>
      </c>
      <c r="G32" s="191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90">
        <v>25.17</v>
      </c>
      <c r="G33" s="191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90">
        <v>25.17</v>
      </c>
      <c r="G34" s="191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90">
        <v>42.1</v>
      </c>
      <c r="G35" s="191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90">
        <v>2.26</v>
      </c>
      <c r="G36" s="191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90">
        <v>2.26</v>
      </c>
      <c r="G37" s="191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90"/>
      <c r="G38" s="191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4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4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2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2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2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2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2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2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2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2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O55" sqref="O55"/>
    </sheetView>
  </sheetViews>
  <sheetFormatPr defaultColWidth="9.00390625" defaultRowHeight="14.25"/>
  <cols>
    <col min="1" max="1" width="5.125" style="0" customWidth="1"/>
    <col min="2" max="3" width="5.875" style="0" customWidth="1"/>
    <col min="4" max="4" width="4.75390625" style="39" customWidth="1"/>
    <col min="5" max="5" width="3.50390625" style="40" customWidth="1"/>
    <col min="6" max="6" width="4.125" style="0" customWidth="1"/>
    <col min="7" max="7" width="5.50390625" style="45" customWidth="1"/>
    <col min="8" max="8" width="4.00390625" style="45" customWidth="1"/>
    <col min="9" max="9" width="4.375" style="46" customWidth="1"/>
    <col min="10" max="10" width="5.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6.5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1" t="s">
        <v>347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4"/>
      <c r="DB1">
        <v>3</v>
      </c>
    </row>
    <row r="2" spans="1:15" s="98" customFormat="1" ht="24" customHeight="1">
      <c r="A2" s="95" t="s">
        <v>346</v>
      </c>
      <c r="B2" s="107" t="s">
        <v>341</v>
      </c>
      <c r="C2" s="107" t="s">
        <v>330</v>
      </c>
      <c r="D2" s="96" t="s">
        <v>337</v>
      </c>
      <c r="E2" s="97" t="s">
        <v>339</v>
      </c>
      <c r="F2" s="97" t="s">
        <v>338</v>
      </c>
      <c r="G2" s="114" t="s">
        <v>336</v>
      </c>
      <c r="H2" s="97" t="s">
        <v>340</v>
      </c>
      <c r="I2" s="96" t="s">
        <v>334</v>
      </c>
      <c r="J2" s="107" t="s">
        <v>333</v>
      </c>
      <c r="K2" s="107" t="s">
        <v>331</v>
      </c>
      <c r="L2" s="107" t="s">
        <v>332</v>
      </c>
      <c r="M2" s="96" t="s">
        <v>342</v>
      </c>
      <c r="N2" s="107" t="s">
        <v>335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636.3000000000001</v>
      </c>
      <c r="D3" s="103">
        <f aca="true" t="shared" si="0" ref="D3:D34">SUM(E3+F3)</f>
        <v>14</v>
      </c>
      <c r="E3" s="103">
        <v>12</v>
      </c>
      <c r="F3" s="103">
        <v>2</v>
      </c>
      <c r="G3" s="108">
        <f>SUM(I3:J3)</f>
        <v>44.31</v>
      </c>
      <c r="H3" s="102">
        <v>45.45</v>
      </c>
      <c r="I3" s="102">
        <v>2.88</v>
      </c>
      <c r="J3" s="108">
        <v>41.43</v>
      </c>
      <c r="K3" s="108">
        <v>1152.26</v>
      </c>
      <c r="L3" s="108">
        <v>395.96</v>
      </c>
      <c r="M3" s="93">
        <f>SUM(C3+K3+L3+B3+N3+G3+O3)</f>
        <v>3883.93</v>
      </c>
      <c r="N3" s="108">
        <v>304</v>
      </c>
      <c r="O3" s="108">
        <v>557.5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272.70000000000005</v>
      </c>
      <c r="D4" s="104">
        <f t="shared" si="0"/>
        <v>6</v>
      </c>
      <c r="E4" s="104">
        <v>6</v>
      </c>
      <c r="F4" s="104">
        <v>0</v>
      </c>
      <c r="G4" s="109">
        <f>SUM(I4,J4)</f>
        <v>39.17</v>
      </c>
      <c r="H4" s="93">
        <f>H3</f>
        <v>45.45</v>
      </c>
      <c r="I4" s="93">
        <v>0</v>
      </c>
      <c r="J4" s="109">
        <v>39.17</v>
      </c>
      <c r="K4" s="109">
        <v>295.41</v>
      </c>
      <c r="L4" s="109">
        <v>208.92</v>
      </c>
      <c r="M4" s="93">
        <f aca="true" t="shared" si="2" ref="M4:M10">SUM(C4+K4+L4+G4+B4+N4+O4)</f>
        <v>2276.16</v>
      </c>
      <c r="N4" s="109">
        <v>182.4</v>
      </c>
      <c r="O4" s="109">
        <v>527.16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249.97500000000002</v>
      </c>
      <c r="D5" s="104">
        <f t="shared" si="0"/>
        <v>5.5</v>
      </c>
      <c r="E5" s="104">
        <v>3</v>
      </c>
      <c r="F5" s="104">
        <v>2.5</v>
      </c>
      <c r="G5" s="109">
        <f>SUM(I5:J5)</f>
        <v>32.28</v>
      </c>
      <c r="H5" s="93">
        <f>H3</f>
        <v>45.45</v>
      </c>
      <c r="I5" s="93">
        <f>I3</f>
        <v>2.88</v>
      </c>
      <c r="J5" s="109">
        <v>29.4</v>
      </c>
      <c r="K5" s="109">
        <v>1271.52</v>
      </c>
      <c r="L5" s="109">
        <v>110.28</v>
      </c>
      <c r="M5" s="93">
        <f t="shared" si="2"/>
        <v>2744.505</v>
      </c>
      <c r="N5" s="109">
        <v>121.6</v>
      </c>
      <c r="O5" s="109">
        <v>395.65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45.45</v>
      </c>
      <c r="D6" s="104">
        <f t="shared" si="0"/>
        <v>1</v>
      </c>
      <c r="E6" s="104">
        <v>1</v>
      </c>
      <c r="F6" s="104">
        <v>0</v>
      </c>
      <c r="G6" s="109">
        <f>SUM(I6:J6)</f>
        <v>43.050000000000004</v>
      </c>
      <c r="H6" s="93">
        <f>H3</f>
        <v>45.45</v>
      </c>
      <c r="I6" s="93">
        <f>I3</f>
        <v>2.88</v>
      </c>
      <c r="J6" s="109">
        <v>40.17</v>
      </c>
      <c r="K6" s="109">
        <v>302.97</v>
      </c>
      <c r="L6" s="109">
        <v>54.77</v>
      </c>
      <c r="M6" s="93">
        <f t="shared" si="2"/>
        <v>1835.27</v>
      </c>
      <c r="N6" s="109">
        <v>60.8</v>
      </c>
      <c r="O6" s="109">
        <v>558.63</v>
      </c>
    </row>
    <row r="7" spans="1:15" ht="14.25">
      <c r="A7" s="49" t="s">
        <v>285</v>
      </c>
      <c r="B7" s="112">
        <v>758.4</v>
      </c>
      <c r="C7" s="112">
        <f t="shared" si="1"/>
        <v>422.68500000000006</v>
      </c>
      <c r="D7" s="104">
        <f t="shared" si="0"/>
        <v>9.3</v>
      </c>
      <c r="E7" s="104">
        <v>9</v>
      </c>
      <c r="F7" s="104">
        <v>0.3</v>
      </c>
      <c r="G7" s="109">
        <f>SUM(I7:J7)</f>
        <v>42.470000000000006</v>
      </c>
      <c r="H7" s="93">
        <f>H3</f>
        <v>45.45</v>
      </c>
      <c r="I7" s="93">
        <f>I3</f>
        <v>2.88</v>
      </c>
      <c r="J7" s="109">
        <v>39.59</v>
      </c>
      <c r="K7" s="109">
        <v>424.54</v>
      </c>
      <c r="L7" s="109">
        <v>302.02</v>
      </c>
      <c r="M7" s="93">
        <f t="shared" si="2"/>
        <v>2726.0950000000003</v>
      </c>
      <c r="N7" s="109">
        <v>243.2</v>
      </c>
      <c r="O7" s="109">
        <v>532.78</v>
      </c>
    </row>
    <row r="8" spans="1:15" ht="14.25">
      <c r="A8" s="49" t="s">
        <v>286</v>
      </c>
      <c r="B8" s="112">
        <v>774.4</v>
      </c>
      <c r="C8" s="112">
        <f t="shared" si="1"/>
        <v>409.05</v>
      </c>
      <c r="D8" s="104">
        <f t="shared" si="0"/>
        <v>9</v>
      </c>
      <c r="E8" s="104">
        <v>9</v>
      </c>
      <c r="F8" s="104">
        <v>0</v>
      </c>
      <c r="G8" s="109">
        <f>J8+I8</f>
        <v>40.42</v>
      </c>
      <c r="H8" s="93">
        <f>H3</f>
        <v>45.45</v>
      </c>
      <c r="I8" s="93">
        <v>0</v>
      </c>
      <c r="J8" s="109">
        <v>40.42</v>
      </c>
      <c r="K8" s="109">
        <v>304.86</v>
      </c>
      <c r="L8" s="109">
        <v>302.52</v>
      </c>
      <c r="M8" s="93">
        <f t="shared" si="2"/>
        <v>2557.67</v>
      </c>
      <c r="N8" s="109">
        <v>182.4</v>
      </c>
      <c r="O8" s="109">
        <v>544.02</v>
      </c>
    </row>
    <row r="9" spans="1:15" ht="14.25">
      <c r="A9" s="49" t="s">
        <v>287</v>
      </c>
      <c r="B9" s="112">
        <v>795.2</v>
      </c>
      <c r="C9" s="112">
        <f t="shared" si="1"/>
        <v>318.15000000000003</v>
      </c>
      <c r="D9" s="104">
        <f t="shared" si="0"/>
        <v>7</v>
      </c>
      <c r="E9" s="104">
        <v>5</v>
      </c>
      <c r="F9" s="104">
        <v>2</v>
      </c>
      <c r="G9" s="109">
        <f>J9</f>
        <v>41.51</v>
      </c>
      <c r="H9" s="93">
        <f>H3</f>
        <v>45.45</v>
      </c>
      <c r="I9" s="93">
        <v>0</v>
      </c>
      <c r="J9" s="109">
        <v>41.51</v>
      </c>
      <c r="K9" s="109">
        <v>1152.89</v>
      </c>
      <c r="L9" s="109">
        <v>179.36</v>
      </c>
      <c r="M9" s="93">
        <f t="shared" si="2"/>
        <v>3288.94</v>
      </c>
      <c r="N9" s="109">
        <v>243.2</v>
      </c>
      <c r="O9" s="109">
        <v>558.63</v>
      </c>
    </row>
    <row r="10" spans="1:15" ht="14.25">
      <c r="A10" s="49" t="s">
        <v>288</v>
      </c>
      <c r="B10" s="112">
        <v>744</v>
      </c>
      <c r="C10" s="112">
        <f t="shared" si="1"/>
        <v>427.23</v>
      </c>
      <c r="D10" s="104">
        <f t="shared" si="0"/>
        <v>9.4</v>
      </c>
      <c r="E10" s="104">
        <v>7</v>
      </c>
      <c r="F10" s="104">
        <v>2.4</v>
      </c>
      <c r="G10" s="109">
        <f>J10+I10</f>
        <v>38.84</v>
      </c>
      <c r="H10" s="93">
        <f>H3</f>
        <v>45.45</v>
      </c>
      <c r="I10" s="93">
        <v>0</v>
      </c>
      <c r="J10" s="109">
        <v>38.84</v>
      </c>
      <c r="K10" s="109">
        <v>1300.7</v>
      </c>
      <c r="L10" s="109">
        <v>239.68</v>
      </c>
      <c r="M10" s="93">
        <f t="shared" si="2"/>
        <v>3516.3099999999995</v>
      </c>
      <c r="N10" s="109">
        <v>243.2</v>
      </c>
      <c r="O10" s="109">
        <v>522.66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40.59</v>
      </c>
      <c r="H11" s="93">
        <f>H3</f>
        <v>45.45</v>
      </c>
      <c r="I11" s="93">
        <v>0</v>
      </c>
      <c r="J11" s="109">
        <v>40.59</v>
      </c>
      <c r="K11" s="109">
        <v>306.12</v>
      </c>
      <c r="L11" s="109">
        <v>24.07</v>
      </c>
      <c r="M11" s="93">
        <f aca="true" t="shared" si="3" ref="M11:M27">SUM(C11+K11+L11+G11+B11+N11+O11)</f>
        <v>1694.64</v>
      </c>
      <c r="N11" s="109">
        <v>0</v>
      </c>
      <c r="O11" s="109">
        <v>546.26</v>
      </c>
    </row>
    <row r="12" spans="1:15" ht="14.25">
      <c r="A12" s="49" t="s">
        <v>290</v>
      </c>
      <c r="B12" s="112">
        <v>780.8</v>
      </c>
      <c r="C12" s="112">
        <f t="shared" si="1"/>
        <v>281.79</v>
      </c>
      <c r="D12" s="104">
        <f t="shared" si="0"/>
        <v>6.2</v>
      </c>
      <c r="E12" s="104">
        <v>6</v>
      </c>
      <c r="F12" s="104">
        <v>0.2</v>
      </c>
      <c r="G12" s="109">
        <f>SUM(I12:J12)</f>
        <v>43.64</v>
      </c>
      <c r="H12" s="93">
        <f>H3</f>
        <v>45.45</v>
      </c>
      <c r="I12" s="93">
        <f>I3</f>
        <v>2.88</v>
      </c>
      <c r="J12" s="109">
        <v>40.76</v>
      </c>
      <c r="K12" s="109">
        <v>391.37</v>
      </c>
      <c r="L12" s="109">
        <v>209.87</v>
      </c>
      <c r="M12" s="93">
        <f t="shared" si="3"/>
        <v>2377.58</v>
      </c>
      <c r="N12" s="109">
        <v>121.6</v>
      </c>
      <c r="O12" s="109">
        <v>548.51</v>
      </c>
    </row>
    <row r="13" spans="1:15" ht="14.25">
      <c r="A13" s="49" t="s">
        <v>291</v>
      </c>
      <c r="B13" s="112">
        <v>742.4</v>
      </c>
      <c r="C13" s="112">
        <f t="shared" si="1"/>
        <v>568.125</v>
      </c>
      <c r="D13" s="104">
        <f t="shared" si="0"/>
        <v>12.5</v>
      </c>
      <c r="E13" s="104">
        <v>9</v>
      </c>
      <c r="F13" s="104">
        <v>3.5</v>
      </c>
      <c r="G13" s="109">
        <f>SUM(I13:J13)</f>
        <v>41.63</v>
      </c>
      <c r="H13" s="93">
        <f>H3</f>
        <v>45.45</v>
      </c>
      <c r="I13" s="93">
        <f>I3</f>
        <v>2.88</v>
      </c>
      <c r="J13" s="109">
        <v>38.75</v>
      </c>
      <c r="K13" s="109">
        <v>1761.98</v>
      </c>
      <c r="L13" s="109">
        <v>301.53</v>
      </c>
      <c r="M13" s="93">
        <f>SUM(C13+K13+L13+G13+B13+N13+O13)</f>
        <v>4180.405000000001</v>
      </c>
      <c r="N13" s="109">
        <v>243.2</v>
      </c>
      <c r="O13" s="109">
        <v>521.54</v>
      </c>
    </row>
    <row r="14" spans="1:15" ht="14.25">
      <c r="A14" s="49" t="s">
        <v>292</v>
      </c>
      <c r="B14" s="112">
        <v>769.6</v>
      </c>
      <c r="C14" s="112">
        <f t="shared" si="1"/>
        <v>418.14</v>
      </c>
      <c r="D14" s="104">
        <f t="shared" si="0"/>
        <v>9.2</v>
      </c>
      <c r="E14" s="104">
        <v>8</v>
      </c>
      <c r="F14" s="104">
        <v>1.2</v>
      </c>
      <c r="G14" s="109">
        <f>J14+I14</f>
        <v>43.050000000000004</v>
      </c>
      <c r="H14" s="93">
        <f>H3</f>
        <v>45.45</v>
      </c>
      <c r="I14" s="93">
        <v>2.88</v>
      </c>
      <c r="J14" s="109">
        <v>40.17</v>
      </c>
      <c r="K14" s="109">
        <v>806.88</v>
      </c>
      <c r="L14" s="109">
        <v>271.42</v>
      </c>
      <c r="M14" s="93">
        <f t="shared" si="3"/>
        <v>2971.33</v>
      </c>
      <c r="N14" s="109">
        <v>121.6</v>
      </c>
      <c r="O14" s="109">
        <v>540.64</v>
      </c>
    </row>
    <row r="15" spans="1:15" ht="14.25">
      <c r="A15" s="49" t="s">
        <v>293</v>
      </c>
      <c r="B15" s="112">
        <v>777.6</v>
      </c>
      <c r="C15" s="112">
        <f t="shared" si="1"/>
        <v>259.065</v>
      </c>
      <c r="D15" s="104">
        <f t="shared" si="0"/>
        <v>5.7</v>
      </c>
      <c r="E15" s="104">
        <v>5</v>
      </c>
      <c r="F15" s="104">
        <v>0.7</v>
      </c>
      <c r="G15" s="109">
        <f>SUM(I15:J15)</f>
        <v>49.230000000000004</v>
      </c>
      <c r="H15" s="93">
        <f>H3</f>
        <v>45.45</v>
      </c>
      <c r="I15" s="93">
        <v>8.64</v>
      </c>
      <c r="J15" s="109">
        <v>40.59</v>
      </c>
      <c r="K15" s="109">
        <v>600.07</v>
      </c>
      <c r="L15" s="109">
        <v>178.82</v>
      </c>
      <c r="M15" s="93">
        <f t="shared" si="3"/>
        <v>2532.6449999999995</v>
      </c>
      <c r="N15" s="109">
        <v>121.6</v>
      </c>
      <c r="O15" s="109">
        <v>546.26</v>
      </c>
    </row>
    <row r="16" spans="1:15" ht="14.25">
      <c r="A16" s="49" t="s">
        <v>294</v>
      </c>
      <c r="B16" s="112">
        <v>718.4</v>
      </c>
      <c r="C16" s="112">
        <f t="shared" si="1"/>
        <v>204.525</v>
      </c>
      <c r="D16" s="104">
        <f t="shared" si="0"/>
        <v>4.5</v>
      </c>
      <c r="E16" s="104">
        <v>3</v>
      </c>
      <c r="F16" s="104">
        <v>1.5</v>
      </c>
      <c r="G16" s="109">
        <f>SUM(I16:J16)</f>
        <v>40.38</v>
      </c>
      <c r="H16" s="93">
        <f>H3</f>
        <v>45.45</v>
      </c>
      <c r="I16" s="93">
        <f>I3</f>
        <v>2.88</v>
      </c>
      <c r="J16" s="109">
        <v>37.5</v>
      </c>
      <c r="K16" s="109">
        <v>912.7</v>
      </c>
      <c r="L16" s="109">
        <v>115.08</v>
      </c>
      <c r="M16" s="93">
        <f t="shared" si="3"/>
        <v>2678.165</v>
      </c>
      <c r="N16" s="109">
        <v>182.4</v>
      </c>
      <c r="O16" s="109">
        <v>504.68</v>
      </c>
    </row>
    <row r="17" spans="1:15" ht="14.25">
      <c r="A17" s="49" t="s">
        <v>295</v>
      </c>
      <c r="B17" s="112">
        <v>771.2</v>
      </c>
      <c r="C17" s="112">
        <f t="shared" si="1"/>
        <v>254.52</v>
      </c>
      <c r="D17" s="104">
        <f t="shared" si="0"/>
        <v>5.6</v>
      </c>
      <c r="E17" s="104">
        <v>5</v>
      </c>
      <c r="F17" s="104">
        <v>0.6</v>
      </c>
      <c r="G17" s="109">
        <f>SUM(I17:J17)</f>
        <v>43.14</v>
      </c>
      <c r="H17" s="93">
        <f>H3</f>
        <v>45.45</v>
      </c>
      <c r="I17" s="93">
        <f>I3</f>
        <v>2.88</v>
      </c>
      <c r="J17" s="109">
        <v>40.26</v>
      </c>
      <c r="K17" s="109">
        <v>555.55</v>
      </c>
      <c r="L17" s="109">
        <v>178.62</v>
      </c>
      <c r="M17" s="93">
        <f t="shared" si="3"/>
        <v>2405.6</v>
      </c>
      <c r="N17" s="109">
        <v>60.8</v>
      </c>
      <c r="O17" s="109">
        <v>541.77</v>
      </c>
    </row>
    <row r="18" spans="1:15" ht="14.25">
      <c r="A18" s="49" t="s">
        <v>344</v>
      </c>
      <c r="B18" s="112">
        <v>798.4</v>
      </c>
      <c r="C18" s="112">
        <f t="shared" si="1"/>
        <v>272.70000000000005</v>
      </c>
      <c r="D18" s="104">
        <f t="shared" si="0"/>
        <v>6</v>
      </c>
      <c r="E18" s="104">
        <v>6</v>
      </c>
      <c r="F18" s="104">
        <v>0</v>
      </c>
      <c r="G18" s="109">
        <f>SUM(I18:J18)</f>
        <v>41.68</v>
      </c>
      <c r="H18" s="93">
        <f>H3</f>
        <v>45.45</v>
      </c>
      <c r="I18" s="93">
        <v>0</v>
      </c>
      <c r="J18" s="109">
        <v>41.68</v>
      </c>
      <c r="K18" s="109">
        <v>314.31</v>
      </c>
      <c r="L18" s="109">
        <v>210.41</v>
      </c>
      <c r="M18" s="93">
        <f t="shared" si="3"/>
        <v>2319.98</v>
      </c>
      <c r="N18" s="109">
        <v>121.6</v>
      </c>
      <c r="O18" s="109">
        <v>560.88</v>
      </c>
    </row>
    <row r="19" spans="1:15" ht="14.25">
      <c r="A19" s="49" t="s">
        <v>296</v>
      </c>
      <c r="B19" s="112">
        <v>1200</v>
      </c>
      <c r="C19" s="112">
        <f t="shared" si="1"/>
        <v>409.05</v>
      </c>
      <c r="D19" s="104">
        <f t="shared" si="0"/>
        <v>9</v>
      </c>
      <c r="E19" s="104">
        <v>7</v>
      </c>
      <c r="F19" s="104">
        <v>2</v>
      </c>
      <c r="G19" s="109">
        <f>J19+I19</f>
        <v>62.64</v>
      </c>
      <c r="H19" s="93">
        <f>H3</f>
        <v>45.45</v>
      </c>
      <c r="I19" s="93">
        <v>0</v>
      </c>
      <c r="J19" s="109">
        <v>62.64</v>
      </c>
      <c r="K19" s="109">
        <v>1312.25</v>
      </c>
      <c r="L19" s="109">
        <v>253.79</v>
      </c>
      <c r="M19" s="93">
        <f t="shared" si="3"/>
        <v>4344.06</v>
      </c>
      <c r="N19" s="109">
        <v>182.4</v>
      </c>
      <c r="O19" s="109">
        <v>923.93</v>
      </c>
    </row>
    <row r="20" spans="1:15" ht="14.25">
      <c r="A20" s="49" t="s">
        <v>298</v>
      </c>
      <c r="B20" s="112">
        <v>924.8</v>
      </c>
      <c r="C20" s="112">
        <f t="shared" si="1"/>
        <v>204.525</v>
      </c>
      <c r="D20" s="104">
        <f t="shared" si="0"/>
        <v>4.5</v>
      </c>
      <c r="E20" s="104">
        <v>3</v>
      </c>
      <c r="F20" s="104">
        <v>1.5</v>
      </c>
      <c r="G20" s="109">
        <f>J20+I20</f>
        <v>48.27</v>
      </c>
      <c r="H20" s="93">
        <f>H3</f>
        <v>45.45</v>
      </c>
      <c r="I20" s="93">
        <v>0</v>
      </c>
      <c r="J20" s="109">
        <v>48.27</v>
      </c>
      <c r="K20" s="109">
        <v>993.95</v>
      </c>
      <c r="L20" s="109">
        <v>121.47</v>
      </c>
      <c r="M20" s="93">
        <f t="shared" si="3"/>
        <v>3064.2850000000003</v>
      </c>
      <c r="N20" s="109">
        <v>121.6</v>
      </c>
      <c r="O20" s="109">
        <v>649.67</v>
      </c>
    </row>
    <row r="21" spans="1:15" ht="14.25">
      <c r="A21" s="49" t="s">
        <v>299</v>
      </c>
      <c r="B21" s="112">
        <v>1201.6</v>
      </c>
      <c r="C21" s="112">
        <f t="shared" si="1"/>
        <v>386.32500000000005</v>
      </c>
      <c r="D21" s="104">
        <f t="shared" si="0"/>
        <v>8.5</v>
      </c>
      <c r="E21" s="104">
        <v>6</v>
      </c>
      <c r="F21" s="104">
        <v>2.5</v>
      </c>
      <c r="G21" s="109">
        <f>SUM(I21:J21)</f>
        <v>65.6</v>
      </c>
      <c r="H21" s="93">
        <f>H3</f>
        <v>45.45</v>
      </c>
      <c r="I21" s="93">
        <f>I3</f>
        <v>2.88</v>
      </c>
      <c r="J21" s="109">
        <v>62.72</v>
      </c>
      <c r="K21" s="109">
        <v>1522.84</v>
      </c>
      <c r="L21" s="109">
        <v>222.89</v>
      </c>
      <c r="M21" s="93">
        <f t="shared" si="3"/>
        <v>4425.775</v>
      </c>
      <c r="N21" s="109">
        <v>182.4</v>
      </c>
      <c r="O21" s="109">
        <v>844.12</v>
      </c>
    </row>
    <row r="22" spans="1:15" ht="14.25">
      <c r="A22" s="49" t="s">
        <v>300</v>
      </c>
      <c r="B22" s="112">
        <v>929.6</v>
      </c>
      <c r="C22" s="112">
        <f t="shared" si="1"/>
        <v>45.45</v>
      </c>
      <c r="D22" s="104">
        <f t="shared" si="0"/>
        <v>1</v>
      </c>
      <c r="E22" s="104">
        <v>1</v>
      </c>
      <c r="F22" s="104">
        <v>0</v>
      </c>
      <c r="G22" s="109">
        <f>SUM(I22:J22)</f>
        <v>51.410000000000004</v>
      </c>
      <c r="H22" s="93">
        <f>H3</f>
        <v>45.45</v>
      </c>
      <c r="I22" s="93">
        <f>I3</f>
        <v>2.88</v>
      </c>
      <c r="J22" s="109">
        <v>48.53</v>
      </c>
      <c r="K22" s="109">
        <v>365.96</v>
      </c>
      <c r="L22" s="109">
        <v>59.72</v>
      </c>
      <c r="M22" s="93">
        <f t="shared" si="3"/>
        <v>2165.9799999999996</v>
      </c>
      <c r="N22" s="109">
        <v>60.8</v>
      </c>
      <c r="O22" s="109">
        <v>653.04</v>
      </c>
    </row>
    <row r="23" spans="1:15" ht="14.25">
      <c r="A23" s="49" t="s">
        <v>301</v>
      </c>
      <c r="B23" s="112">
        <v>1209.6</v>
      </c>
      <c r="C23" s="112">
        <f t="shared" si="1"/>
        <v>318.15000000000003</v>
      </c>
      <c r="D23" s="104">
        <f t="shared" si="0"/>
        <v>7</v>
      </c>
      <c r="E23" s="104">
        <v>7</v>
      </c>
      <c r="F23" s="104">
        <v>0</v>
      </c>
      <c r="G23" s="109">
        <f>SUM(I23:J23)</f>
        <v>71.78</v>
      </c>
      <c r="H23" s="93">
        <f>H3</f>
        <v>45.45</v>
      </c>
      <c r="I23" s="93">
        <v>8.64</v>
      </c>
      <c r="J23" s="109">
        <v>63.14</v>
      </c>
      <c r="K23" s="109">
        <v>476.19</v>
      </c>
      <c r="L23" s="109">
        <v>254.09</v>
      </c>
      <c r="M23" s="93">
        <f t="shared" si="3"/>
        <v>3301.1499999999996</v>
      </c>
      <c r="N23" s="109">
        <v>121.6</v>
      </c>
      <c r="O23" s="109">
        <v>849.74</v>
      </c>
    </row>
    <row r="24" spans="1:15" ht="14.25">
      <c r="A24" s="49" t="s">
        <v>302</v>
      </c>
      <c r="B24" s="112">
        <v>921.6</v>
      </c>
      <c r="C24" s="112">
        <f t="shared" si="1"/>
        <v>159.07500000000002</v>
      </c>
      <c r="D24" s="104">
        <f t="shared" si="0"/>
        <v>3.5</v>
      </c>
      <c r="E24" s="104">
        <v>3</v>
      </c>
      <c r="F24" s="104">
        <v>0.5</v>
      </c>
      <c r="G24" s="109">
        <f>SUM(I24:J24)</f>
        <v>50.99</v>
      </c>
      <c r="H24" s="93">
        <f>H3</f>
        <v>45.45</v>
      </c>
      <c r="I24" s="93">
        <v>2.88</v>
      </c>
      <c r="J24" s="109">
        <v>48.11</v>
      </c>
      <c r="K24" s="109">
        <v>572.77</v>
      </c>
      <c r="L24" s="109">
        <v>121.37</v>
      </c>
      <c r="M24" s="93">
        <f t="shared" si="3"/>
        <v>2534.025</v>
      </c>
      <c r="N24" s="109">
        <v>60.8</v>
      </c>
      <c r="O24" s="109">
        <v>647.42</v>
      </c>
    </row>
    <row r="25" spans="1:15" ht="14.25">
      <c r="A25" s="49" t="s">
        <v>345</v>
      </c>
      <c r="B25" s="112">
        <v>1212.8</v>
      </c>
      <c r="C25" s="112">
        <f t="shared" si="1"/>
        <v>999.9000000000001</v>
      </c>
      <c r="D25" s="104">
        <f t="shared" si="0"/>
        <v>22</v>
      </c>
      <c r="E25" s="104">
        <v>13</v>
      </c>
      <c r="F25" s="104">
        <v>9</v>
      </c>
      <c r="G25" s="109">
        <f>J25+I25</f>
        <v>63.31</v>
      </c>
      <c r="H25" s="93">
        <f>H3</f>
        <v>45.45</v>
      </c>
      <c r="I25" s="93">
        <v>0</v>
      </c>
      <c r="J25" s="109">
        <v>63.31</v>
      </c>
      <c r="K25" s="109">
        <v>4256.73</v>
      </c>
      <c r="L25" s="109">
        <v>439.89</v>
      </c>
      <c r="M25" s="93">
        <f t="shared" si="3"/>
        <v>8158.87</v>
      </c>
      <c r="N25" s="109">
        <v>243.2</v>
      </c>
      <c r="O25" s="109">
        <v>943.04</v>
      </c>
    </row>
    <row r="26" spans="1:15" ht="14.25">
      <c r="A26" s="49" t="s">
        <v>303</v>
      </c>
      <c r="B26" s="112">
        <v>920</v>
      </c>
      <c r="C26" s="112">
        <f t="shared" si="1"/>
        <v>172.71</v>
      </c>
      <c r="D26" s="104">
        <f t="shared" si="0"/>
        <v>3.8</v>
      </c>
      <c r="E26" s="104">
        <v>3</v>
      </c>
      <c r="F26" s="104">
        <v>0.8</v>
      </c>
      <c r="G26" s="109">
        <f>SUM(I26:J26)</f>
        <v>50.900000000000006</v>
      </c>
      <c r="H26" s="93">
        <f>H3</f>
        <v>45.45</v>
      </c>
      <c r="I26" s="93">
        <f>I3</f>
        <v>2.88</v>
      </c>
      <c r="J26" s="109">
        <v>48.02</v>
      </c>
      <c r="K26" s="109">
        <v>698.12</v>
      </c>
      <c r="L26" s="109">
        <v>121.32</v>
      </c>
      <c r="M26" s="93">
        <f t="shared" si="3"/>
        <v>2670.15</v>
      </c>
      <c r="N26" s="109">
        <v>60.8</v>
      </c>
      <c r="O26" s="109">
        <v>646.3</v>
      </c>
    </row>
    <row r="27" spans="1:15" ht="14.25">
      <c r="A27" s="49" t="s">
        <v>304</v>
      </c>
      <c r="B27" s="112">
        <v>1206.4</v>
      </c>
      <c r="C27" s="112">
        <f t="shared" si="1"/>
        <v>154.53</v>
      </c>
      <c r="D27" s="104">
        <f t="shared" si="0"/>
        <v>3.4</v>
      </c>
      <c r="E27" s="104">
        <v>2</v>
      </c>
      <c r="F27" s="104">
        <v>1.4</v>
      </c>
      <c r="G27" s="109">
        <f>J27+I27</f>
        <v>62.97</v>
      </c>
      <c r="H27" s="93">
        <f>H3</f>
        <v>45.45</v>
      </c>
      <c r="I27" s="93">
        <v>0</v>
      </c>
      <c r="J27" s="109">
        <v>62.97</v>
      </c>
      <c r="K27" s="109">
        <v>1062.82</v>
      </c>
      <c r="L27" s="109">
        <v>99.24</v>
      </c>
      <c r="M27" s="93">
        <f t="shared" si="3"/>
        <v>3494.26</v>
      </c>
      <c r="N27" s="109">
        <v>60.8</v>
      </c>
      <c r="O27" s="109">
        <v>847.5</v>
      </c>
    </row>
    <row r="28" spans="1:15" ht="14.25">
      <c r="A28" s="49" t="s">
        <v>305</v>
      </c>
      <c r="B28" s="112">
        <v>1190.4</v>
      </c>
      <c r="C28" s="112">
        <f t="shared" si="1"/>
        <v>772.6500000000001</v>
      </c>
      <c r="D28" s="104">
        <f t="shared" si="0"/>
        <v>17</v>
      </c>
      <c r="E28" s="104">
        <v>11</v>
      </c>
      <c r="F28" s="104">
        <v>6</v>
      </c>
      <c r="G28" s="109">
        <f aca="true" t="shared" si="4" ref="G28:G37">SUM(I28:J28)</f>
        <v>67.9</v>
      </c>
      <c r="H28" s="93">
        <f>H3</f>
        <v>45.45</v>
      </c>
      <c r="I28" s="93">
        <v>5.76</v>
      </c>
      <c r="J28" s="109">
        <v>62.14</v>
      </c>
      <c r="K28" s="109">
        <v>2988.15</v>
      </c>
      <c r="L28" s="109">
        <v>377.29</v>
      </c>
      <c r="M28" s="93">
        <f aca="true" t="shared" si="5" ref="M28:M37">SUM(C28+K28+L28+G28+B28+N28+O28)</f>
        <v>6415.049999999999</v>
      </c>
      <c r="N28" s="109">
        <v>182.4</v>
      </c>
      <c r="O28" s="109">
        <v>836.26</v>
      </c>
    </row>
    <row r="29" spans="1:15" ht="14.25">
      <c r="A29" s="49" t="s">
        <v>306</v>
      </c>
      <c r="B29" s="112">
        <v>948.8</v>
      </c>
      <c r="C29" s="112">
        <f t="shared" si="1"/>
        <v>409.05</v>
      </c>
      <c r="D29" s="104">
        <f t="shared" si="0"/>
        <v>9</v>
      </c>
      <c r="E29" s="104">
        <v>9</v>
      </c>
      <c r="F29" s="104">
        <v>0</v>
      </c>
      <c r="G29" s="109">
        <f t="shared" si="4"/>
        <v>52.410000000000004</v>
      </c>
      <c r="H29" s="93">
        <f>H3</f>
        <v>45.45</v>
      </c>
      <c r="I29" s="93">
        <f>I3</f>
        <v>2.88</v>
      </c>
      <c r="J29" s="109">
        <v>49.53</v>
      </c>
      <c r="K29" s="109">
        <v>373.52</v>
      </c>
      <c r="L29" s="109">
        <v>307.92</v>
      </c>
      <c r="M29" s="93">
        <f t="shared" si="5"/>
        <v>2957.39</v>
      </c>
      <c r="N29" s="109">
        <v>121.6</v>
      </c>
      <c r="O29" s="109">
        <v>744.09</v>
      </c>
    </row>
    <row r="30" spans="1:15" ht="14.25">
      <c r="A30" s="49" t="s">
        <v>328</v>
      </c>
      <c r="B30" s="112">
        <v>1196.8</v>
      </c>
      <c r="C30" s="112">
        <f t="shared" si="1"/>
        <v>522.6750000000001</v>
      </c>
      <c r="D30" s="104">
        <f t="shared" si="0"/>
        <v>11.5</v>
      </c>
      <c r="E30" s="104">
        <v>9</v>
      </c>
      <c r="F30" s="104">
        <v>2.5</v>
      </c>
      <c r="G30" s="109">
        <f t="shared" si="4"/>
        <v>65.35</v>
      </c>
      <c r="H30" s="93">
        <f>H3</f>
        <v>45.45</v>
      </c>
      <c r="I30" s="93">
        <f>I3</f>
        <v>2.88</v>
      </c>
      <c r="J30" s="109">
        <v>62.47</v>
      </c>
      <c r="K30" s="109">
        <v>1520.95</v>
      </c>
      <c r="L30" s="109">
        <v>315.59</v>
      </c>
      <c r="M30" s="93">
        <f t="shared" si="5"/>
        <v>4583.715</v>
      </c>
      <c r="N30" s="109">
        <v>121.6</v>
      </c>
      <c r="O30" s="109">
        <v>840.75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50.900000000000006</v>
      </c>
      <c r="H31" s="93">
        <f>H3</f>
        <v>45.45</v>
      </c>
      <c r="I31" s="93">
        <f>I3</f>
        <v>2.88</v>
      </c>
      <c r="J31" s="109">
        <v>48.02</v>
      </c>
      <c r="K31" s="109">
        <v>362.18</v>
      </c>
      <c r="L31" s="109">
        <v>28.47</v>
      </c>
      <c r="M31" s="93">
        <f t="shared" si="5"/>
        <v>2007.85</v>
      </c>
      <c r="N31" s="109">
        <v>0</v>
      </c>
      <c r="O31" s="109">
        <v>646.3</v>
      </c>
    </row>
    <row r="32" spans="1:15" ht="14.25">
      <c r="A32" s="49" t="s">
        <v>308</v>
      </c>
      <c r="B32" s="112">
        <v>1216</v>
      </c>
      <c r="C32" s="112">
        <f t="shared" si="1"/>
        <v>454.5</v>
      </c>
      <c r="D32" s="104">
        <f t="shared" si="0"/>
        <v>10</v>
      </c>
      <c r="E32" s="104">
        <v>8</v>
      </c>
      <c r="F32" s="104">
        <v>2</v>
      </c>
      <c r="G32" s="109">
        <f t="shared" si="4"/>
        <v>66.36</v>
      </c>
      <c r="H32" s="93">
        <f>H3</f>
        <v>45.45</v>
      </c>
      <c r="I32" s="93">
        <f>I3</f>
        <v>2.88</v>
      </c>
      <c r="J32" s="109">
        <v>63.48</v>
      </c>
      <c r="K32" s="109">
        <v>1318.55</v>
      </c>
      <c r="L32" s="109">
        <v>285.24</v>
      </c>
      <c r="M32" s="93">
        <f t="shared" si="5"/>
        <v>4377.29</v>
      </c>
      <c r="N32" s="109">
        <v>182.4</v>
      </c>
      <c r="O32" s="109">
        <v>854.24</v>
      </c>
    </row>
    <row r="33" spans="1:15" ht="14.25">
      <c r="A33" s="49" t="s">
        <v>309</v>
      </c>
      <c r="B33" s="112">
        <v>977.6</v>
      </c>
      <c r="C33" s="112">
        <f t="shared" si="1"/>
        <v>727.2</v>
      </c>
      <c r="D33" s="104">
        <f t="shared" si="0"/>
        <v>16</v>
      </c>
      <c r="E33" s="104">
        <v>16</v>
      </c>
      <c r="F33" s="104">
        <v>0</v>
      </c>
      <c r="G33" s="109">
        <f t="shared" si="4"/>
        <v>53.910000000000004</v>
      </c>
      <c r="H33" s="93">
        <f>H3</f>
        <v>45.45</v>
      </c>
      <c r="I33" s="93">
        <f>I3</f>
        <v>2.88</v>
      </c>
      <c r="J33" s="109">
        <v>51.03</v>
      </c>
      <c r="K33" s="109">
        <v>384.86</v>
      </c>
      <c r="L33" s="109">
        <v>525.46</v>
      </c>
      <c r="M33" s="93">
        <f t="shared" si="5"/>
        <v>3538.1900000000005</v>
      </c>
      <c r="N33" s="109">
        <v>182.4</v>
      </c>
      <c r="O33" s="109">
        <v>686.76</v>
      </c>
    </row>
    <row r="34" spans="1:15" ht="14.25">
      <c r="A34" s="49" t="s">
        <v>310</v>
      </c>
      <c r="B34" s="112">
        <v>1206.4</v>
      </c>
      <c r="C34" s="112">
        <f t="shared" si="1"/>
        <v>454.5</v>
      </c>
      <c r="D34" s="104">
        <f t="shared" si="0"/>
        <v>10</v>
      </c>
      <c r="E34" s="104">
        <v>10</v>
      </c>
      <c r="F34" s="104">
        <v>0</v>
      </c>
      <c r="G34" s="109">
        <f t="shared" si="4"/>
        <v>65.85</v>
      </c>
      <c r="H34" s="93">
        <f>H3</f>
        <v>45.45</v>
      </c>
      <c r="I34" s="93">
        <f>I3</f>
        <v>2.88</v>
      </c>
      <c r="J34" s="109">
        <v>62.97</v>
      </c>
      <c r="K34" s="109">
        <v>474.93</v>
      </c>
      <c r="L34" s="109">
        <v>346.84</v>
      </c>
      <c r="M34" s="93">
        <f t="shared" si="5"/>
        <v>3639.22</v>
      </c>
      <c r="N34" s="109">
        <v>243.2</v>
      </c>
      <c r="O34" s="109">
        <v>847.5</v>
      </c>
    </row>
    <row r="35" spans="1:15" ht="14.25">
      <c r="A35" s="49" t="s">
        <v>311</v>
      </c>
      <c r="B35" s="112">
        <v>921.6</v>
      </c>
      <c r="C35" s="112">
        <f aca="true" t="shared" si="6" ref="C35:C52">D35*H35</f>
        <v>90.9</v>
      </c>
      <c r="D35" s="104">
        <f aca="true" t="shared" si="7" ref="D35:D52">SUM(E35+F35)</f>
        <v>2</v>
      </c>
      <c r="E35" s="104">
        <v>2</v>
      </c>
      <c r="F35" s="104">
        <v>0</v>
      </c>
      <c r="G35" s="109">
        <f t="shared" si="4"/>
        <v>50.99</v>
      </c>
      <c r="H35" s="93">
        <f>H3</f>
        <v>45.45</v>
      </c>
      <c r="I35" s="93">
        <f>I3</f>
        <v>2.88</v>
      </c>
      <c r="J35" s="109">
        <v>48.11</v>
      </c>
      <c r="K35" s="109">
        <v>362.81</v>
      </c>
      <c r="L35" s="109">
        <v>90.42</v>
      </c>
      <c r="M35" s="93">
        <f t="shared" si="5"/>
        <v>2224.94</v>
      </c>
      <c r="N35" s="109">
        <v>60.8</v>
      </c>
      <c r="O35" s="109">
        <v>647.42</v>
      </c>
    </row>
    <row r="36" spans="1:15" ht="14.25">
      <c r="A36" s="49" t="s">
        <v>312</v>
      </c>
      <c r="B36" s="112">
        <v>1225.6</v>
      </c>
      <c r="C36" s="112">
        <f t="shared" si="6"/>
        <v>0</v>
      </c>
      <c r="D36" s="104">
        <f t="shared" si="7"/>
        <v>0</v>
      </c>
      <c r="E36" s="104">
        <v>0</v>
      </c>
      <c r="F36" s="104">
        <v>0</v>
      </c>
      <c r="G36" s="109">
        <f t="shared" si="4"/>
        <v>63.98</v>
      </c>
      <c r="H36" s="93">
        <f>H3</f>
        <v>45.45</v>
      </c>
      <c r="I36" s="93">
        <v>0</v>
      </c>
      <c r="J36" s="109">
        <v>63.98</v>
      </c>
      <c r="K36" s="109">
        <v>482.49</v>
      </c>
      <c r="L36" s="109">
        <v>37.9</v>
      </c>
      <c r="M36" s="93">
        <f t="shared" si="5"/>
        <v>2670.95</v>
      </c>
      <c r="N36" s="109">
        <v>0</v>
      </c>
      <c r="O36" s="109">
        <v>860.98</v>
      </c>
    </row>
    <row r="37" spans="1:15" ht="14.25">
      <c r="A37" s="49" t="s">
        <v>313</v>
      </c>
      <c r="B37" s="112">
        <v>929.6</v>
      </c>
      <c r="C37" s="112">
        <f t="shared" si="6"/>
        <v>159.07500000000002</v>
      </c>
      <c r="D37" s="104">
        <f t="shared" si="7"/>
        <v>3.5</v>
      </c>
      <c r="E37" s="104">
        <v>3</v>
      </c>
      <c r="F37" s="104">
        <v>0.5</v>
      </c>
      <c r="G37" s="109">
        <f t="shared" si="4"/>
        <v>51.410000000000004</v>
      </c>
      <c r="H37" s="93">
        <f>H3</f>
        <v>45.45</v>
      </c>
      <c r="I37" s="93">
        <f>I3</f>
        <v>2.88</v>
      </c>
      <c r="J37" s="109">
        <v>48.53</v>
      </c>
      <c r="K37" s="109">
        <v>575.92</v>
      </c>
      <c r="L37" s="109">
        <v>121.62</v>
      </c>
      <c r="M37" s="93">
        <f t="shared" si="5"/>
        <v>2612.265</v>
      </c>
      <c r="N37" s="109">
        <v>121.6</v>
      </c>
      <c r="O37" s="109">
        <v>653.04</v>
      </c>
    </row>
    <row r="38" spans="1:15" ht="14.25">
      <c r="A38" s="49" t="s">
        <v>314</v>
      </c>
      <c r="B38" s="112">
        <v>577.6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30.15</v>
      </c>
      <c r="H38" s="93">
        <f>H3</f>
        <v>45.45</v>
      </c>
      <c r="I38" s="93">
        <v>0</v>
      </c>
      <c r="J38" s="109">
        <v>30.15</v>
      </c>
      <c r="K38" s="109">
        <v>227.39</v>
      </c>
      <c r="L38" s="109">
        <v>17.88</v>
      </c>
      <c r="M38" s="93">
        <f aca="true" t="shared" si="8" ref="M38:M52">SUM(C38+K38+L38+G38+B38+N38+O38)</f>
        <v>1258.78</v>
      </c>
      <c r="N38" s="109">
        <v>0</v>
      </c>
      <c r="O38" s="109">
        <v>405.76</v>
      </c>
    </row>
    <row r="39" spans="1:15" ht="14.25">
      <c r="A39" s="49" t="s">
        <v>315</v>
      </c>
      <c r="B39" s="112">
        <v>753.6</v>
      </c>
      <c r="C39" s="112">
        <f t="shared" si="6"/>
        <v>454.5</v>
      </c>
      <c r="D39" s="104">
        <f t="shared" si="7"/>
        <v>10</v>
      </c>
      <c r="E39" s="104">
        <v>10</v>
      </c>
      <c r="F39" s="104">
        <v>0</v>
      </c>
      <c r="G39" s="109">
        <f>SUM(I39:J39)</f>
        <v>42.220000000000006</v>
      </c>
      <c r="H39" s="93">
        <f>H3</f>
        <v>45.45</v>
      </c>
      <c r="I39" s="93">
        <f>I3</f>
        <v>2.88</v>
      </c>
      <c r="J39" s="109">
        <v>39.34</v>
      </c>
      <c r="K39" s="109">
        <v>296.67</v>
      </c>
      <c r="L39" s="109">
        <v>332.82</v>
      </c>
      <c r="M39" s="93">
        <f t="shared" si="8"/>
        <v>2530.81</v>
      </c>
      <c r="N39" s="109">
        <v>121.6</v>
      </c>
      <c r="O39" s="109">
        <v>529.4</v>
      </c>
    </row>
    <row r="40" spans="1:15" ht="14.25">
      <c r="A40" s="49" t="s">
        <v>329</v>
      </c>
      <c r="B40" s="112">
        <v>787.2</v>
      </c>
      <c r="C40" s="112">
        <f t="shared" si="6"/>
        <v>363.6</v>
      </c>
      <c r="D40" s="104">
        <f t="shared" si="7"/>
        <v>8</v>
      </c>
      <c r="E40" s="104">
        <v>6</v>
      </c>
      <c r="F40" s="104">
        <v>2</v>
      </c>
      <c r="G40" s="109">
        <f>SUM(I40:J40)</f>
        <v>43.970000000000006</v>
      </c>
      <c r="H40" s="93">
        <f>H3</f>
        <v>45.45</v>
      </c>
      <c r="I40" s="93">
        <f>I3</f>
        <v>2.88</v>
      </c>
      <c r="J40" s="109">
        <v>41.09</v>
      </c>
      <c r="K40" s="109">
        <v>1149.74</v>
      </c>
      <c r="L40" s="109">
        <v>210.06</v>
      </c>
      <c r="M40" s="93">
        <f t="shared" si="8"/>
        <v>3244.91</v>
      </c>
      <c r="N40" s="109">
        <v>121.6</v>
      </c>
      <c r="O40" s="109">
        <v>568.74</v>
      </c>
    </row>
    <row r="41" spans="1:15" ht="14.25">
      <c r="A41" s="49" t="s">
        <v>316</v>
      </c>
      <c r="B41" s="112">
        <v>768</v>
      </c>
      <c r="C41" s="112">
        <f t="shared" si="6"/>
        <v>204.525</v>
      </c>
      <c r="D41" s="104">
        <f t="shared" si="7"/>
        <v>4.5</v>
      </c>
      <c r="E41" s="104">
        <v>3</v>
      </c>
      <c r="F41" s="104">
        <v>1.5</v>
      </c>
      <c r="G41" s="109">
        <f>SUM(I41:J41)</f>
        <v>42.970000000000006</v>
      </c>
      <c r="H41" s="93">
        <f>H3</f>
        <v>45.45</v>
      </c>
      <c r="I41" s="93">
        <f>I3</f>
        <v>2.88</v>
      </c>
      <c r="J41" s="109">
        <v>40.09</v>
      </c>
      <c r="K41" s="109">
        <v>932.22</v>
      </c>
      <c r="L41" s="109">
        <v>116.62</v>
      </c>
      <c r="M41" s="93">
        <f t="shared" si="8"/>
        <v>2664.655</v>
      </c>
      <c r="N41" s="109">
        <v>60.8</v>
      </c>
      <c r="O41" s="109">
        <v>539.52</v>
      </c>
    </row>
    <row r="42" spans="1:15" ht="14.25">
      <c r="A42" s="49" t="s">
        <v>317</v>
      </c>
      <c r="B42" s="112">
        <v>747.2</v>
      </c>
      <c r="C42" s="112">
        <f t="shared" si="6"/>
        <v>454.5</v>
      </c>
      <c r="D42" s="104">
        <f t="shared" si="7"/>
        <v>10</v>
      </c>
      <c r="E42" s="104">
        <v>8</v>
      </c>
      <c r="F42" s="104">
        <v>2</v>
      </c>
      <c r="G42" s="109">
        <f>J42+I42</f>
        <v>39</v>
      </c>
      <c r="H42" s="93">
        <f>H3</f>
        <v>45.45</v>
      </c>
      <c r="I42" s="93">
        <v>0</v>
      </c>
      <c r="J42" s="109">
        <v>39</v>
      </c>
      <c r="K42" s="109">
        <v>1133.99</v>
      </c>
      <c r="L42" s="109">
        <v>270.73</v>
      </c>
      <c r="M42" s="93">
        <f t="shared" si="8"/>
        <v>3231.13</v>
      </c>
      <c r="N42" s="109">
        <v>60.8</v>
      </c>
      <c r="O42" s="109">
        <v>524.91</v>
      </c>
    </row>
    <row r="43" spans="1:15" ht="14.25">
      <c r="A43" s="49" t="s">
        <v>318</v>
      </c>
      <c r="B43" s="112">
        <v>788.8</v>
      </c>
      <c r="C43" s="112">
        <f t="shared" si="6"/>
        <v>349.96500000000003</v>
      </c>
      <c r="D43" s="104">
        <f t="shared" si="7"/>
        <v>7.7</v>
      </c>
      <c r="E43" s="104">
        <v>7</v>
      </c>
      <c r="F43" s="104">
        <v>0.7</v>
      </c>
      <c r="G43" s="109">
        <f aca="true" t="shared" si="9" ref="G43:G48">SUM(I43:J43)</f>
        <v>44.06</v>
      </c>
      <c r="H43" s="93">
        <f>H3</f>
        <v>45.45</v>
      </c>
      <c r="I43" s="93">
        <f>I3</f>
        <v>2.88</v>
      </c>
      <c r="J43" s="109">
        <v>41.18</v>
      </c>
      <c r="K43" s="109">
        <v>604.47</v>
      </c>
      <c r="L43" s="109">
        <v>241.06</v>
      </c>
      <c r="M43" s="93">
        <f t="shared" si="8"/>
        <v>2825.685</v>
      </c>
      <c r="N43" s="109">
        <v>243.2</v>
      </c>
      <c r="O43" s="109">
        <v>554.13</v>
      </c>
    </row>
    <row r="44" spans="1:15" ht="14.25">
      <c r="A44" s="49" t="s">
        <v>319</v>
      </c>
      <c r="B44" s="112">
        <v>769.6</v>
      </c>
      <c r="C44" s="112">
        <f t="shared" si="6"/>
        <v>227.25</v>
      </c>
      <c r="D44" s="104">
        <f t="shared" si="7"/>
        <v>5</v>
      </c>
      <c r="E44" s="104">
        <v>3</v>
      </c>
      <c r="F44" s="104">
        <v>2</v>
      </c>
      <c r="G44" s="109">
        <f t="shared" si="9"/>
        <v>43.050000000000004</v>
      </c>
      <c r="H44" s="93">
        <f>H3</f>
        <v>45.45</v>
      </c>
      <c r="I44" s="93">
        <f>I3</f>
        <v>2.88</v>
      </c>
      <c r="J44" s="109">
        <v>40.17</v>
      </c>
      <c r="K44" s="109">
        <v>1142.81</v>
      </c>
      <c r="L44" s="109">
        <v>116.67</v>
      </c>
      <c r="M44" s="93">
        <f t="shared" si="8"/>
        <v>2900.82</v>
      </c>
      <c r="N44" s="109">
        <v>60.8</v>
      </c>
      <c r="O44" s="109">
        <v>540.64</v>
      </c>
    </row>
    <row r="45" spans="1:15" ht="14.25">
      <c r="A45" s="49" t="s">
        <v>320</v>
      </c>
      <c r="B45" s="112">
        <v>755.2</v>
      </c>
      <c r="C45" s="112">
        <f t="shared" si="6"/>
        <v>227.25</v>
      </c>
      <c r="D45" s="104">
        <f t="shared" si="7"/>
        <v>5</v>
      </c>
      <c r="E45" s="104">
        <v>4</v>
      </c>
      <c r="F45" s="104">
        <v>1</v>
      </c>
      <c r="G45" s="109">
        <f t="shared" si="9"/>
        <v>39.42</v>
      </c>
      <c r="H45" s="93">
        <f>H3</f>
        <v>45.45</v>
      </c>
      <c r="I45" s="93">
        <v>0</v>
      </c>
      <c r="J45" s="109">
        <v>39.42</v>
      </c>
      <c r="K45" s="109">
        <v>717.22</v>
      </c>
      <c r="L45" s="109">
        <v>147.17</v>
      </c>
      <c r="M45" s="93">
        <f t="shared" si="8"/>
        <v>2550.65</v>
      </c>
      <c r="N45" s="109">
        <v>60.8</v>
      </c>
      <c r="O45" s="109">
        <v>603.59</v>
      </c>
    </row>
    <row r="46" spans="1:15" ht="14.25">
      <c r="A46" s="49" t="s">
        <v>321</v>
      </c>
      <c r="B46" s="112">
        <v>772.8</v>
      </c>
      <c r="C46" s="112">
        <f t="shared" si="6"/>
        <v>227.25</v>
      </c>
      <c r="D46" s="104">
        <f t="shared" si="7"/>
        <v>5</v>
      </c>
      <c r="E46" s="104">
        <v>3</v>
      </c>
      <c r="F46" s="104">
        <v>2</v>
      </c>
      <c r="G46" s="109">
        <f t="shared" si="9"/>
        <v>43.220000000000006</v>
      </c>
      <c r="H46" s="93">
        <f>H3</f>
        <v>45.45</v>
      </c>
      <c r="I46" s="93">
        <f>I3</f>
        <v>2.88</v>
      </c>
      <c r="J46" s="109">
        <v>40.34</v>
      </c>
      <c r="K46" s="109">
        <v>1144.07</v>
      </c>
      <c r="L46" s="109">
        <v>116.77</v>
      </c>
      <c r="M46" s="93">
        <f t="shared" si="8"/>
        <v>2968.5999999999995</v>
      </c>
      <c r="N46" s="109">
        <v>121.6</v>
      </c>
      <c r="O46" s="109">
        <v>542.89</v>
      </c>
    </row>
    <row r="47" spans="1:15" ht="14.25">
      <c r="A47" s="49" t="s">
        <v>322</v>
      </c>
      <c r="B47" s="112">
        <v>769.6</v>
      </c>
      <c r="C47" s="112">
        <f t="shared" si="6"/>
        <v>281.79</v>
      </c>
      <c r="D47" s="104">
        <f t="shared" si="7"/>
        <v>6.2</v>
      </c>
      <c r="E47" s="104">
        <v>5</v>
      </c>
      <c r="F47" s="104">
        <v>1.2</v>
      </c>
      <c r="G47" s="109">
        <f t="shared" si="9"/>
        <v>45.93</v>
      </c>
      <c r="H47" s="93">
        <f>H3</f>
        <v>45.45</v>
      </c>
      <c r="I47" s="93">
        <v>5.76</v>
      </c>
      <c r="J47" s="109">
        <v>40.17</v>
      </c>
      <c r="K47" s="109">
        <v>806.88</v>
      </c>
      <c r="L47" s="109">
        <v>178.57</v>
      </c>
      <c r="M47" s="93">
        <f t="shared" si="8"/>
        <v>2745.0099999999998</v>
      </c>
      <c r="N47" s="109">
        <v>121.6</v>
      </c>
      <c r="O47" s="109">
        <v>540.64</v>
      </c>
    </row>
    <row r="48" spans="1:15" ht="14.25">
      <c r="A48" s="49" t="s">
        <v>323</v>
      </c>
      <c r="B48" s="112">
        <v>745.6</v>
      </c>
      <c r="C48" s="112">
        <f t="shared" si="6"/>
        <v>454.5</v>
      </c>
      <c r="D48" s="104">
        <f t="shared" si="7"/>
        <v>10</v>
      </c>
      <c r="E48" s="104">
        <v>8</v>
      </c>
      <c r="F48" s="104">
        <v>2</v>
      </c>
      <c r="G48" s="109">
        <f t="shared" si="9"/>
        <v>41.800000000000004</v>
      </c>
      <c r="H48" s="93">
        <f>H3</f>
        <v>45.45</v>
      </c>
      <c r="I48" s="93">
        <f>I3</f>
        <v>2.88</v>
      </c>
      <c r="J48" s="109">
        <v>38.92</v>
      </c>
      <c r="K48" s="109">
        <v>1133.36</v>
      </c>
      <c r="L48" s="109">
        <v>270.68</v>
      </c>
      <c r="M48" s="93">
        <f t="shared" si="8"/>
        <v>3291.3199999999997</v>
      </c>
      <c r="N48" s="109">
        <v>121.6</v>
      </c>
      <c r="O48" s="109">
        <v>523.78</v>
      </c>
    </row>
    <row r="49" spans="1:15" ht="14.25">
      <c r="A49" s="49" t="s">
        <v>324</v>
      </c>
      <c r="B49" s="112">
        <v>774.4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40.42</v>
      </c>
      <c r="H49" s="93">
        <f>H3</f>
        <v>45.45</v>
      </c>
      <c r="I49" s="93">
        <v>0</v>
      </c>
      <c r="J49" s="109">
        <v>40.42</v>
      </c>
      <c r="K49" s="109">
        <v>304.86</v>
      </c>
      <c r="L49" s="109">
        <v>23.97</v>
      </c>
      <c r="M49" s="93">
        <f t="shared" si="8"/>
        <v>1687.67</v>
      </c>
      <c r="N49" s="109">
        <v>0</v>
      </c>
      <c r="O49" s="109">
        <v>544.02</v>
      </c>
    </row>
    <row r="50" spans="1:15" ht="14.25">
      <c r="A50" s="49" t="s">
        <v>325</v>
      </c>
      <c r="B50" s="112">
        <v>771.2</v>
      </c>
      <c r="C50" s="112">
        <f t="shared" si="6"/>
        <v>454.5</v>
      </c>
      <c r="D50" s="104">
        <f t="shared" si="7"/>
        <v>10</v>
      </c>
      <c r="E50" s="104">
        <v>8</v>
      </c>
      <c r="F50" s="104">
        <v>2</v>
      </c>
      <c r="G50" s="109">
        <f>SUM(I50:J50)</f>
        <v>43.14</v>
      </c>
      <c r="H50" s="93">
        <f>H3</f>
        <v>45.45</v>
      </c>
      <c r="I50" s="93">
        <v>2.88</v>
      </c>
      <c r="J50" s="109">
        <v>40.26</v>
      </c>
      <c r="K50" s="109">
        <v>1143.44</v>
      </c>
      <c r="L50" s="109">
        <v>271.47</v>
      </c>
      <c r="M50" s="93">
        <f t="shared" si="8"/>
        <v>3347.12</v>
      </c>
      <c r="N50" s="109">
        <v>121.6</v>
      </c>
      <c r="O50" s="109">
        <v>541.77</v>
      </c>
    </row>
    <row r="51" spans="1:15" ht="14.25">
      <c r="A51" s="49" t="s">
        <v>326</v>
      </c>
      <c r="B51" s="112">
        <v>744</v>
      </c>
      <c r="C51" s="112">
        <f t="shared" si="6"/>
        <v>0</v>
      </c>
      <c r="D51" s="104">
        <f t="shared" si="7"/>
        <v>0</v>
      </c>
      <c r="E51" s="104">
        <v>0</v>
      </c>
      <c r="F51" s="104">
        <v>0</v>
      </c>
      <c r="G51" s="109">
        <f>SUM(I51:J51)</f>
        <v>41.720000000000006</v>
      </c>
      <c r="H51" s="93">
        <f>H3</f>
        <v>45.45</v>
      </c>
      <c r="I51" s="93">
        <f>I3</f>
        <v>2.88</v>
      </c>
      <c r="J51" s="109">
        <v>38.84</v>
      </c>
      <c r="K51" s="109">
        <v>292.89</v>
      </c>
      <c r="L51" s="109">
        <v>23.03</v>
      </c>
      <c r="M51" s="93">
        <f t="shared" si="8"/>
        <v>1624.2999999999997</v>
      </c>
      <c r="N51" s="109">
        <v>0</v>
      </c>
      <c r="O51" s="109">
        <v>522.66</v>
      </c>
    </row>
    <row r="52" spans="1:15" ht="14.25">
      <c r="A52" s="50" t="s">
        <v>327</v>
      </c>
      <c r="B52" s="113">
        <v>788.8</v>
      </c>
      <c r="C52" s="113">
        <f t="shared" si="6"/>
        <v>181.8</v>
      </c>
      <c r="D52" s="51">
        <f t="shared" si="7"/>
        <v>4</v>
      </c>
      <c r="E52" s="51">
        <v>3</v>
      </c>
      <c r="F52" s="51">
        <v>1</v>
      </c>
      <c r="G52" s="110">
        <f>SUM(I52:J52)</f>
        <v>49.82</v>
      </c>
      <c r="H52" s="94">
        <f>H3</f>
        <v>45.45</v>
      </c>
      <c r="I52" s="94">
        <v>8.64</v>
      </c>
      <c r="J52" s="110">
        <v>41.18</v>
      </c>
      <c r="K52" s="110">
        <v>730.45</v>
      </c>
      <c r="L52" s="109">
        <v>117.26</v>
      </c>
      <c r="M52" s="94">
        <f t="shared" si="8"/>
        <v>2543.8599999999997</v>
      </c>
      <c r="N52" s="109">
        <v>121.6</v>
      </c>
      <c r="O52" s="110">
        <v>554.13</v>
      </c>
    </row>
    <row r="53" spans="1:15" ht="14.25">
      <c r="A53" s="101" t="s">
        <v>297</v>
      </c>
      <c r="B53" s="117">
        <f aca="true" t="shared" si="10" ref="B53:G53">SUM(B3:B52)</f>
        <v>43857.59999999999</v>
      </c>
      <c r="C53" s="121">
        <f t="shared" si="10"/>
        <v>15362.099999999999</v>
      </c>
      <c r="D53" s="122">
        <f>SUM(D3:D52)</f>
        <v>338</v>
      </c>
      <c r="E53" s="124">
        <f>SUM(E3:E52)</f>
        <v>275</v>
      </c>
      <c r="F53" s="125">
        <f>SUM(F3:F52)</f>
        <v>63</v>
      </c>
      <c r="G53" s="121">
        <f t="shared" si="10"/>
        <v>2413.21</v>
      </c>
      <c r="H53" s="122"/>
      <c r="I53" s="122">
        <f aca="true" t="shared" si="11" ref="I53:N53">SUM(I3:I52)</f>
        <v>123.83999999999995</v>
      </c>
      <c r="J53" s="120">
        <f t="shared" si="11"/>
        <v>2289.3700000000003</v>
      </c>
      <c r="K53" s="123">
        <f>SUM(K3:K52)</f>
        <v>43720.579999999994</v>
      </c>
      <c r="L53" s="123">
        <f t="shared" si="11"/>
        <v>9868.619999999999</v>
      </c>
      <c r="M53" s="119">
        <f t="shared" si="11"/>
        <v>152589.96</v>
      </c>
      <c r="N53" s="116">
        <f t="shared" si="11"/>
        <v>6201.600000000004</v>
      </c>
      <c r="O53" s="118">
        <f>SUM(O3:O52)</f>
        <v>31166.25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2016-05-29T06:10:21Z</cp:lastPrinted>
  <dcterms:created xsi:type="dcterms:W3CDTF">2011-02-24T08:44:16Z</dcterms:created>
  <dcterms:modified xsi:type="dcterms:W3CDTF">2016-05-29T06:10:27Z</dcterms:modified>
  <cp:category/>
  <cp:version/>
  <cp:contentType/>
  <cp:contentStatus/>
</cp:coreProperties>
</file>