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<sst xmlns="http://schemas.openxmlformats.org/spreadsheetml/2006/main" count="486" uniqueCount="343">
  <si>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</si>
  <si>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</si>
  <si>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</si>
  <si>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</si>
  <si>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</si>
  <si>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</si>
  <si>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</si>
  <si>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</si>
  <si>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</si>
  <si>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</si>
  <si>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</si>
  <si>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</si>
  <si>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</si>
  <si>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</si>
  <si>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</si>
  <si>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</si>
  <si>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</si>
  <si>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</si>
  <si>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</si>
  <si>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</si>
  <si>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</si>
  <si>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</si>
  <si>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</si>
  <si>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</si>
  <si>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</si>
  <si>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</si>
  <si>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</si>
  <si>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</si>
  <si>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</si>
  <si>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</si>
  <si>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</si>
  <si>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</si>
  <si>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</si>
  <si>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</si>
  <si>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</si>
  <si>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</si>
  <si>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</si>
  <si>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</si>
  <si>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</si>
  <si>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</si>
  <si>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</si>
  <si>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</si>
  <si>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</si>
  <si>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</si>
  <si>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</si>
  <si>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</si>
  <si>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</si>
  <si>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</si>
  <si>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</si>
  <si>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</si>
  <si>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</si>
  <si>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</si>
  <si>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</si>
  <si>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</si>
  <si>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</si>
  <si>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</si>
  <si>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</si>
  <si>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</si>
  <si>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</si>
  <si>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</si>
  <si>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</si>
  <si>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</si>
  <si>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</si>
  <si>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</si>
  <si>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</si>
  <si>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</si>
  <si>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</si>
  <si>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</si>
  <si>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</si>
  <si>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</si>
  <si>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</si>
  <si>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</si>
  <si>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</si>
  <si>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</si>
  <si>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</si>
  <si>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</si>
  <si>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</si>
  <si>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</si>
  <si>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</si>
  <si>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</si>
  <si>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</si>
  <si>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</si>
  <si>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</si>
  <si>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</si>
  <si>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</si>
  <si>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</si>
  <si>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</si>
  <si>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</si>
  <si>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</si>
  <si>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</si>
  <si>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</si>
  <si>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</si>
  <si>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</si>
  <si>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</si>
  <si>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</si>
  <si>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</si>
  <si>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</si>
  <si>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</si>
  <si>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</si>
  <si>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</si>
  <si>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</si>
  <si>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</si>
  <si>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</si>
  <si>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</si>
  <si>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</si>
  <si>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</si>
  <si>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</si>
  <si>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</si>
  <si>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</si>
  <si>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</si>
  <si>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</si>
  <si>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</si>
  <si>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</si>
  <si>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</si>
  <si>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</si>
  <si>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</si>
  <si>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</si>
  <si>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</si>
  <si>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</si>
  <si>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</si>
  <si>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</si>
  <si>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</si>
  <si>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</si>
  <si>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</si>
  <si>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</si>
  <si>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</si>
  <si>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</si>
  <si>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</si>
  <si>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</si>
  <si>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</si>
  <si>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</si>
  <si>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</si>
  <si>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</si>
  <si>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</si>
  <si>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</si>
  <si>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</si>
  <si>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</si>
  <si>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</si>
  <si>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</si>
  <si>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</si>
  <si>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</si>
  <si>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</si>
  <si>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</si>
  <si>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</si>
  <si>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</si>
  <si>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</si>
  <si>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</si>
  <si>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</si>
  <si>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</si>
  <si>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</si>
  <si>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</si>
  <si>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</si>
  <si>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</si>
  <si>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</si>
  <si>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</si>
  <si>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</si>
  <si>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</si>
  <si>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</si>
  <si>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</si>
  <si>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</si>
  <si>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</si>
  <si>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</si>
  <si>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</si>
  <si>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</si>
  <si>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</si>
  <si>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</si>
  <si>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</si>
  <si>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</si>
  <si>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</si>
  <si>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</si>
  <si>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</si>
  <si>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</si>
  <si>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</si>
  <si>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</si>
  <si>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</si>
  <si>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</si>
  <si>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</si>
  <si>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</si>
  <si>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</si>
  <si>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</si>
  <si>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</si>
  <si>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</si>
  <si>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</si>
  <si>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</si>
  <si>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</si>
  <si>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</si>
  <si>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</si>
  <si>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</si>
  <si>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</si>
  <si>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</si>
  <si>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</si>
  <si>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</si>
  <si>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</si>
  <si>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</si>
  <si>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</si>
  <si>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</si>
  <si>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</si>
  <si>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</si>
  <si>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</si>
  <si>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</si>
  <si>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</si>
  <si>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</si>
  <si>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</si>
  <si>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</si>
  <si>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</si>
  <si>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</si>
  <si>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</si>
  <si>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</si>
  <si>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</si>
  <si>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</si>
  <si>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</si>
  <si>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</si>
  <si>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</si>
  <si>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</si>
  <si>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</si>
  <si>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</si>
  <si>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</si>
  <si>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</si>
  <si>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</si>
  <si>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</si>
  <si>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</si>
  <si>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</si>
  <si>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</si>
  <si>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</si>
  <si>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</si>
  <si>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</si>
  <si>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</si>
  <si>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</si>
  <si>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</si>
  <si>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</si>
  <si>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</si>
  <si>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</si>
  <si>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</si>
  <si>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</si>
  <si>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</si>
  <si>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</si>
  <si>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</si>
  <si>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</si>
  <si>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</si>
  <si>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</si>
  <si>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</si>
  <si>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</si>
  <si>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</si>
  <si>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</si>
  <si>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</si>
  <si>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</si>
  <si>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</si>
  <si>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</si>
  <si>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</si>
  <si>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</si>
  <si>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</si>
  <si>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</si>
  <si>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</si>
  <si>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</si>
  <si>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</si>
  <si>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</si>
  <si>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</si>
  <si>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</si>
  <si>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</si>
  <si>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</si>
  <si>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</si>
  <si>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</si>
  <si>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</si>
  <si>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</si>
  <si>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</si>
  <si>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</si>
  <si>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</si>
  <si>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</si>
  <si>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</si>
  <si>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</si>
  <si>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</si>
  <si>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</si>
  <si>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</si>
  <si>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</si>
  <si>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</si>
  <si>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</si>
  <si>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</si>
  <si>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</si>
  <si>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</si>
  <si>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</si>
  <si>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</si>
  <si>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</si>
  <si>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</si>
  <si>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</si>
  <si>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</si>
  <si>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</si>
  <si>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</si>
  <si>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</si>
  <si>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</si>
  <si>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</si>
  <si>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</si>
  <si>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</si>
  <si>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</si>
  <si>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</si>
  <si>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</si>
  <si>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</si>
  <si>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</si>
  <si>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</si>
  <si>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</si>
  <si>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</si>
  <si>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</si>
  <si>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</si>
  <si>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</si>
  <si>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</si>
  <si>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</si>
  <si>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</si>
  <si>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</si>
  <si>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</si>
  <si>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</si>
  <si>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</si>
  <si>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</si>
  <si>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</si>
  <si>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</si>
  <si>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</si>
  <si>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</si>
  <si>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</si>
  <si>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</si>
  <si>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</si>
  <si>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</si>
  <si>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</si>
  <si>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</si>
  <si>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</si>
  <si>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</si>
  <si>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</si>
  <si>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</si>
  <si>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</si>
  <si>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</si>
  <si>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</si>
  <si>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</si>
  <si>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</si>
  <si>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</si>
  <si>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</si>
  <si>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</si>
  <si>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</si>
  <si>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</si>
  <si>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</si>
  <si>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</si>
  <si>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</si>
  <si>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</si>
  <si>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</si>
  <si>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</si>
  <si>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</si>
  <si>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АПРЕЛЬ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</si>
</sst>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5"/>
      <c r="U1" s="1"/>
      <c r="CJ1" s="138" t="s">
        <v>19</v>
      </c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Z1">
        <v>3</v>
      </c>
    </row>
    <row r="2" spans="1:100" ht="14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75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1" t="s">
        <v>172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</row>
    <row r="3" spans="1:100" ht="14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5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70" t="s">
        <v>20</v>
      </c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21" ht="9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3" t="s">
        <v>153</v>
      </c>
      <c r="T4" s="173"/>
      <c r="U4" s="1"/>
    </row>
    <row r="5" spans="1:100" ht="14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52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"/>
      <c r="W6" s="168" t="s">
        <v>7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69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60" t="str">
        <f>INDEX(жильцы!A:A,CZ1)</f>
        <v>Государева Людмила Николаевна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</row>
    <row r="8" spans="1:100" ht="14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"/>
      <c r="W8" s="161" t="s">
        <v>9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3" t="s">
        <v>25</v>
      </c>
      <c r="CL8" s="133"/>
      <c r="CM8" s="133"/>
      <c r="CN8" s="133"/>
      <c r="CO8" s="133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"/>
      <c r="W9" s="162" t="s">
        <v>182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41" t="s">
        <v>13</v>
      </c>
      <c r="CO9" s="141"/>
      <c r="CP9" s="141"/>
      <c r="CQ9" s="141"/>
      <c r="CR9" s="141"/>
      <c r="CS9" s="141"/>
      <c r="CT9" s="141"/>
      <c r="CU9" s="141"/>
      <c r="CV9" s="141"/>
    </row>
    <row r="10" spans="1:100" ht="14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"/>
      <c r="W10" s="166" t="s">
        <v>10</v>
      </c>
      <c r="X10" s="161"/>
      <c r="Y10" s="161"/>
      <c r="Z10" s="161"/>
      <c r="AA10" s="161">
        <f>INDEX(жильцы!G:G,CZ1)</f>
        <v>2803</v>
      </c>
      <c r="AB10" s="161"/>
      <c r="AC10" s="161"/>
      <c r="AD10" s="161"/>
      <c r="AE10" s="161"/>
      <c r="AF10" s="161"/>
      <c r="AG10" s="161"/>
      <c r="AH10" s="14"/>
      <c r="AI10" s="161" t="s">
        <v>11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6" t="s">
        <v>12</v>
      </c>
      <c r="BQ10" s="136"/>
      <c r="BR10" s="136"/>
      <c r="BS10" s="136"/>
      <c r="BT10" s="136"/>
      <c r="BU10" s="136"/>
      <c r="BV10" s="167">
        <v>10.84</v>
      </c>
      <c r="BW10" s="167"/>
      <c r="BX10" s="167"/>
      <c r="BY10" s="167"/>
      <c r="BZ10" s="167"/>
      <c r="CA10" s="167"/>
      <c r="CB10" s="167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42">
        <f>SUM(G3:G52)</f>
        <v>0</v>
      </c>
      <c r="CO10" s="143"/>
      <c r="CP10" s="143"/>
      <c r="CQ10" s="143"/>
      <c r="CR10" s="143"/>
      <c r="CS10" s="143"/>
      <c r="CT10" s="143"/>
      <c r="CU10" s="143"/>
      <c r="CV10" s="144"/>
    </row>
    <row r="11" spans="1:10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3"/>
      <c r="T11" s="17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1" t="s">
        <v>160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4"/>
      <c r="BH11" s="134">
        <f>BH10</f>
        <v>35.2</v>
      </c>
      <c r="BI11" s="135"/>
      <c r="BJ11" s="135"/>
      <c r="BK11" s="135"/>
      <c r="BL11" s="135"/>
      <c r="BM11" s="135"/>
      <c r="BN11" s="135"/>
      <c r="BO11" s="135"/>
      <c r="BP11" s="140" t="s">
        <v>12</v>
      </c>
      <c r="BQ11" s="140"/>
      <c r="BR11" s="140"/>
      <c r="BS11" s="140"/>
      <c r="BT11" s="140"/>
      <c r="BU11" s="140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45"/>
      <c r="CO11" s="146"/>
      <c r="CP11" s="146"/>
      <c r="CQ11" s="146"/>
      <c r="CR11" s="146"/>
      <c r="CS11" s="146"/>
      <c r="CT11" s="146"/>
      <c r="CU11" s="146"/>
      <c r="CV11" s="147"/>
    </row>
    <row r="12" spans="1:10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3"/>
      <c r="T12" s="17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1" t="s">
        <v>151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6" t="s">
        <v>12</v>
      </c>
      <c r="BQ12" s="136"/>
      <c r="BR12" s="136"/>
      <c r="BS12" s="136"/>
      <c r="BT12" s="136"/>
      <c r="BU12" s="136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45"/>
      <c r="CO12" s="146"/>
      <c r="CP12" s="146"/>
      <c r="CQ12" s="146"/>
      <c r="CR12" s="146"/>
      <c r="CS12" s="146"/>
      <c r="CT12" s="146"/>
      <c r="CU12" s="146"/>
      <c r="CV12" s="147"/>
    </row>
    <row r="13" spans="1:10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1" t="s">
        <v>162</v>
      </c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61" t="s">
        <v>14</v>
      </c>
      <c r="BQ13" s="161"/>
      <c r="BR13" s="161"/>
      <c r="BS13" s="161"/>
      <c r="BT13" s="161"/>
      <c r="BU13" s="161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45"/>
      <c r="CO13" s="146"/>
      <c r="CP13" s="146"/>
      <c r="CQ13" s="146"/>
      <c r="CR13" s="146"/>
      <c r="CS13" s="146"/>
      <c r="CT13" s="146"/>
      <c r="CU13" s="146"/>
      <c r="CV13" s="147"/>
    </row>
    <row r="14" spans="1:10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1" t="s">
        <v>154</v>
      </c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61" t="s">
        <v>14</v>
      </c>
      <c r="BQ14" s="161"/>
      <c r="BR14" s="161"/>
      <c r="BS14" s="161"/>
      <c r="BT14" s="161"/>
      <c r="BU14" s="161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45"/>
      <c r="CO14" s="146"/>
      <c r="CP14" s="146"/>
      <c r="CQ14" s="146"/>
      <c r="CR14" s="146"/>
      <c r="CS14" s="146"/>
      <c r="CT14" s="146"/>
      <c r="CU14" s="146"/>
      <c r="CV14" s="147"/>
    </row>
    <row r="15" spans="1:100" s="24" customFormat="1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9" t="s">
        <v>167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39" t="s">
        <v>161</v>
      </c>
      <c r="BQ15" s="139"/>
      <c r="BR15" s="139"/>
      <c r="BS15" s="139"/>
      <c r="BT15" s="139"/>
      <c r="BU15" s="139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45"/>
      <c r="CO15" s="146"/>
      <c r="CP15" s="146"/>
      <c r="CQ15" s="146"/>
      <c r="CR15" s="146"/>
      <c r="CS15" s="146"/>
      <c r="CT15" s="146"/>
      <c r="CU15" s="146"/>
      <c r="CV15" s="147"/>
    </row>
    <row r="16" spans="1:100" ht="14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0" t="s">
        <v>171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6"/>
      <c r="BH16" s="171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60" t="s">
        <v>14</v>
      </c>
      <c r="BQ16" s="160"/>
      <c r="BR16" s="160"/>
      <c r="BS16" s="160"/>
      <c r="BT16" s="160"/>
      <c r="BU16" s="160"/>
      <c r="BV16" s="165">
        <v>42.1</v>
      </c>
      <c r="BW16" s="165"/>
      <c r="BX16" s="165"/>
      <c r="BY16" s="165"/>
      <c r="BZ16" s="165"/>
      <c r="CA16" s="165"/>
      <c r="CB16" s="165"/>
      <c r="CC16" s="13"/>
      <c r="CD16" s="165">
        <f t="shared" si="0"/>
        <v>421</v>
      </c>
      <c r="CE16" s="165"/>
      <c r="CF16" s="165"/>
      <c r="CG16" s="165"/>
      <c r="CH16" s="165"/>
      <c r="CI16" s="165"/>
      <c r="CJ16" s="165"/>
      <c r="CK16" s="165"/>
      <c r="CL16" s="165"/>
      <c r="CM16" s="13"/>
      <c r="CN16" s="148"/>
      <c r="CO16" s="149"/>
      <c r="CP16" s="149"/>
      <c r="CQ16" s="149"/>
      <c r="CR16" s="149"/>
      <c r="CS16" s="149"/>
      <c r="CT16" s="149"/>
      <c r="CU16" s="149"/>
      <c r="CV16" s="150"/>
    </row>
    <row r="17" spans="1:78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37" t="s">
        <v>18</v>
      </c>
      <c r="BQ18" s="137"/>
      <c r="BR18" s="137"/>
      <c r="BS18" s="137"/>
      <c r="BT18" s="137"/>
      <c r="BU18" s="137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4" t="s">
        <v>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5"/>
      <c r="U21" s="1"/>
      <c r="CJ21" s="138" t="s">
        <v>19</v>
      </c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</row>
    <row r="22" spans="1:100" ht="14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5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1" t="s">
        <v>172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</row>
    <row r="23" spans="1:100" ht="14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5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70" t="s">
        <v>20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</row>
    <row r="24" spans="1:21" ht="8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3" t="s">
        <v>166</v>
      </c>
      <c r="T24" s="173"/>
      <c r="U24" s="1"/>
    </row>
    <row r="25" spans="1:100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17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52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3"/>
      <c r="T26" s="173"/>
      <c r="U26" s="1"/>
      <c r="W26" s="168" t="s">
        <v>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69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3"/>
      <c r="T27" s="17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60" t="str">
        <f>AP7</f>
        <v>Государева Людмила Николаевна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</row>
    <row r="28" spans="1:100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3"/>
      <c r="T28" s="173"/>
      <c r="U28" s="1"/>
      <c r="W28" s="161" t="s">
        <v>9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 t="s">
        <v>25</v>
      </c>
      <c r="CL28" s="133"/>
      <c r="CM28" s="133"/>
      <c r="CN28" s="133"/>
      <c r="CO28" s="133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3"/>
      <c r="U29" s="1"/>
      <c r="W29" s="162" t="s">
        <v>183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1" t="s">
        <v>13</v>
      </c>
      <c r="CO29" s="141"/>
      <c r="CP29" s="141"/>
      <c r="CQ29" s="141"/>
      <c r="CR29" s="141"/>
      <c r="CS29" s="141"/>
      <c r="CT29" s="141"/>
      <c r="CU29" s="141"/>
      <c r="CV29" s="141"/>
    </row>
    <row r="30" spans="1:131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3"/>
      <c r="T30" s="173"/>
      <c r="U30" s="1"/>
      <c r="W30" s="166" t="s">
        <v>10</v>
      </c>
      <c r="X30" s="161"/>
      <c r="Y30" s="161"/>
      <c r="Z30" s="161"/>
      <c r="AA30" s="161">
        <f>AA10</f>
        <v>2803</v>
      </c>
      <c r="AB30" s="161"/>
      <c r="AC30" s="161"/>
      <c r="AD30" s="161"/>
      <c r="AE30" s="161"/>
      <c r="AF30" s="161"/>
      <c r="AG30" s="161"/>
      <c r="AH30" s="14"/>
      <c r="AI30" s="161" t="s">
        <v>11</v>
      </c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6" t="s">
        <v>12</v>
      </c>
      <c r="BQ30" s="136"/>
      <c r="BR30" s="136"/>
      <c r="BS30" s="136"/>
      <c r="BT30" s="136"/>
      <c r="BU30" s="136"/>
      <c r="BV30" s="167">
        <f>BV10</f>
        <v>10.84</v>
      </c>
      <c r="BW30" s="167"/>
      <c r="BX30" s="167"/>
      <c r="BY30" s="167"/>
      <c r="BZ30" s="167"/>
      <c r="CA30" s="167"/>
      <c r="CB30" s="167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42">
        <f>SUM(CD30:CL36)</f>
        <v>1789.054</v>
      </c>
      <c r="CO30" s="143"/>
      <c r="CP30" s="143"/>
      <c r="CQ30" s="143"/>
      <c r="CR30" s="143"/>
      <c r="CS30" s="143"/>
      <c r="CT30" s="143"/>
      <c r="CU30" s="143"/>
      <c r="CV30" s="14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3"/>
      <c r="T31" s="17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1" t="s">
        <v>160</v>
      </c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4"/>
      <c r="BH31" s="134">
        <f>BH30</f>
        <v>35.2</v>
      </c>
      <c r="BI31" s="135"/>
      <c r="BJ31" s="135"/>
      <c r="BK31" s="135"/>
      <c r="BL31" s="135"/>
      <c r="BM31" s="135"/>
      <c r="BN31" s="135"/>
      <c r="BO31" s="135"/>
      <c r="BP31" s="140" t="s">
        <v>12</v>
      </c>
      <c r="BQ31" s="140"/>
      <c r="BR31" s="140"/>
      <c r="BS31" s="140"/>
      <c r="BT31" s="140"/>
      <c r="BU31" s="140"/>
      <c r="BV31" s="167">
        <f aca="true" t="shared" si="1" ref="BV31:BV36">BV11</f>
        <v>1.38</v>
      </c>
      <c r="BW31" s="167"/>
      <c r="BX31" s="167"/>
      <c r="BY31" s="167"/>
      <c r="BZ31" s="167"/>
      <c r="CA31" s="167"/>
      <c r="CB31" s="167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45"/>
      <c r="CO31" s="146"/>
      <c r="CP31" s="146"/>
      <c r="CQ31" s="146"/>
      <c r="CR31" s="146"/>
      <c r="CS31" s="146"/>
      <c r="CT31" s="146"/>
      <c r="CU31" s="146"/>
      <c r="CV31" s="147"/>
    </row>
    <row r="32" spans="1:100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3"/>
      <c r="T32" s="17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1" t="s">
        <v>151</v>
      </c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6" t="s">
        <v>12</v>
      </c>
      <c r="BQ32" s="136"/>
      <c r="BR32" s="136"/>
      <c r="BS32" s="136"/>
      <c r="BT32" s="136"/>
      <c r="BU32" s="136"/>
      <c r="BV32" s="167">
        <f t="shared" si="1"/>
        <v>0</v>
      </c>
      <c r="BW32" s="167"/>
      <c r="BX32" s="167"/>
      <c r="BY32" s="167"/>
      <c r="BZ32" s="167"/>
      <c r="CA32" s="167"/>
      <c r="CB32" s="167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45"/>
      <c r="CO32" s="146"/>
      <c r="CP32" s="146"/>
      <c r="CQ32" s="146"/>
      <c r="CR32" s="146"/>
      <c r="CS32" s="146"/>
      <c r="CT32" s="146"/>
      <c r="CU32" s="146"/>
      <c r="CV32" s="147"/>
    </row>
    <row r="33" spans="1:100" ht="14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3"/>
      <c r="T33" s="17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1" t="s">
        <v>162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61" t="s">
        <v>14</v>
      </c>
      <c r="BQ33" s="161"/>
      <c r="BR33" s="161"/>
      <c r="BS33" s="161"/>
      <c r="BT33" s="161"/>
      <c r="BU33" s="161"/>
      <c r="BV33" s="167">
        <f t="shared" si="1"/>
        <v>356.85</v>
      </c>
      <c r="BW33" s="167"/>
      <c r="BX33" s="167"/>
      <c r="BY33" s="167"/>
      <c r="BZ33" s="167"/>
      <c r="CA33" s="167"/>
      <c r="CB33" s="167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45"/>
      <c r="CO33" s="146"/>
      <c r="CP33" s="146"/>
      <c r="CQ33" s="146"/>
      <c r="CR33" s="146"/>
      <c r="CS33" s="146"/>
      <c r="CT33" s="146"/>
      <c r="CU33" s="146"/>
      <c r="CV33" s="147"/>
    </row>
    <row r="34" spans="1:100" ht="14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3"/>
      <c r="T34" s="17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1" t="s">
        <v>154</v>
      </c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61" t="s">
        <v>14</v>
      </c>
      <c r="BQ34" s="161"/>
      <c r="BR34" s="161"/>
      <c r="BS34" s="161"/>
      <c r="BT34" s="161"/>
      <c r="BU34" s="161"/>
      <c r="BV34" s="167">
        <f t="shared" si="1"/>
        <v>23.93</v>
      </c>
      <c r="BW34" s="167"/>
      <c r="BX34" s="167"/>
      <c r="BY34" s="167"/>
      <c r="BZ34" s="167"/>
      <c r="CA34" s="167"/>
      <c r="CB34" s="167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45"/>
      <c r="CO34" s="146"/>
      <c r="CP34" s="146"/>
      <c r="CQ34" s="146"/>
      <c r="CR34" s="146"/>
      <c r="CS34" s="146"/>
      <c r="CT34" s="146"/>
      <c r="CU34" s="146"/>
      <c r="CV34" s="147"/>
    </row>
    <row r="35" spans="1:100" s="24" customFormat="1" ht="14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9" t="s">
        <v>167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39" t="s">
        <v>161</v>
      </c>
      <c r="BQ35" s="139"/>
      <c r="BR35" s="139"/>
      <c r="BS35" s="139"/>
      <c r="BT35" s="139"/>
      <c r="BU35" s="139"/>
      <c r="BV35" s="167">
        <f>BV15</f>
        <v>2.26</v>
      </c>
      <c r="BW35" s="167"/>
      <c r="BX35" s="167"/>
      <c r="BY35" s="167"/>
      <c r="BZ35" s="167"/>
      <c r="CA35" s="167"/>
      <c r="CB35" s="167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45"/>
      <c r="CO35" s="146"/>
      <c r="CP35" s="146"/>
      <c r="CQ35" s="146"/>
      <c r="CR35" s="146"/>
      <c r="CS35" s="146"/>
      <c r="CT35" s="146"/>
      <c r="CU35" s="146"/>
      <c r="CV35" s="147"/>
    </row>
    <row r="36" spans="1:100" ht="14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3"/>
      <c r="T36" s="17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0" t="s">
        <v>171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6"/>
      <c r="BH36" s="171">
        <f>BH16</f>
        <v>10</v>
      </c>
      <c r="BI36" s="164"/>
      <c r="BJ36" s="164"/>
      <c r="BK36" s="164"/>
      <c r="BL36" s="164"/>
      <c r="BM36" s="164"/>
      <c r="BN36" s="164"/>
      <c r="BO36" s="164"/>
      <c r="BP36" s="160" t="s">
        <v>14</v>
      </c>
      <c r="BQ36" s="160"/>
      <c r="BR36" s="160"/>
      <c r="BS36" s="160"/>
      <c r="BT36" s="160"/>
      <c r="BU36" s="160"/>
      <c r="BV36" s="172">
        <f t="shared" si="1"/>
        <v>42.1</v>
      </c>
      <c r="BW36" s="172"/>
      <c r="BX36" s="172"/>
      <c r="BY36" s="172"/>
      <c r="BZ36" s="172"/>
      <c r="CA36" s="172"/>
      <c r="CB36" s="172"/>
      <c r="CC36" s="13"/>
      <c r="CD36" s="165">
        <f t="shared" si="2"/>
        <v>421</v>
      </c>
      <c r="CE36" s="165"/>
      <c r="CF36" s="165"/>
      <c r="CG36" s="165"/>
      <c r="CH36" s="165"/>
      <c r="CI36" s="165"/>
      <c r="CJ36" s="165"/>
      <c r="CK36" s="165"/>
      <c r="CL36" s="165"/>
      <c r="CM36" s="13"/>
      <c r="CN36" s="148"/>
      <c r="CO36" s="149"/>
      <c r="CP36" s="149"/>
      <c r="CQ36" s="149"/>
      <c r="CR36" s="149"/>
      <c r="CS36" s="149"/>
      <c r="CT36" s="149"/>
      <c r="CU36" s="149"/>
      <c r="CV36" s="150"/>
    </row>
    <row r="37" spans="1:78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3"/>
      <c r="T37" s="17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37" t="s">
        <v>18</v>
      </c>
      <c r="BQ38" s="137"/>
      <c r="BR38" s="137"/>
      <c r="BS38" s="137"/>
      <c r="BT38" s="137"/>
      <c r="BU38" s="137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4" t="s">
        <v>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5"/>
      <c r="U41" s="1"/>
      <c r="CJ41" s="138" t="s">
        <v>19</v>
      </c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ht="14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5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1" t="s">
        <v>172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</row>
    <row r="43" spans="1:100" ht="14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5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70" t="s">
        <v>20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</row>
    <row r="44" spans="1:21" ht="9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3" t="s">
        <v>1</v>
      </c>
      <c r="T44" s="173"/>
      <c r="U44" s="1"/>
    </row>
    <row r="45" spans="1:120" ht="14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3"/>
      <c r="T45" s="17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52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3"/>
      <c r="T46" s="173"/>
      <c r="U46" s="1"/>
      <c r="W46" s="168" t="s">
        <v>7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Y46" s="169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3"/>
      <c r="T47" s="17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60" t="str">
        <f>INDEX(жильцы!A:A,CZ40)</f>
        <v>Гострый  Константин  Владимирович 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</row>
    <row r="48" spans="1:100" ht="14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  <c r="U48" s="1"/>
      <c r="W48" s="161" t="s">
        <v>9</v>
      </c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 t="s">
        <v>25</v>
      </c>
      <c r="CL48" s="133"/>
      <c r="CM48" s="133"/>
      <c r="CN48" s="133"/>
      <c r="CO48" s="133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3"/>
      <c r="T49" s="173"/>
      <c r="U49" s="1"/>
      <c r="W49" s="162" t="s">
        <v>176</v>
      </c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41" t="s">
        <v>13</v>
      </c>
      <c r="CO49" s="141"/>
      <c r="CP49" s="141"/>
      <c r="CQ49" s="141"/>
      <c r="CR49" s="141"/>
      <c r="CS49" s="141"/>
      <c r="CT49" s="141"/>
      <c r="CU49" s="141"/>
      <c r="CV49" s="141"/>
    </row>
    <row r="50" spans="1:100" ht="14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3"/>
      <c r="T50" s="173"/>
      <c r="U50" s="1"/>
      <c r="W50" s="166" t="s">
        <v>10</v>
      </c>
      <c r="X50" s="161"/>
      <c r="Y50" s="161"/>
      <c r="Z50" s="161"/>
      <c r="AA50" s="161">
        <f>INDEX(жильцы!G:G,CZ40)</f>
        <v>2808</v>
      </c>
      <c r="AB50" s="161"/>
      <c r="AC50" s="161"/>
      <c r="AD50" s="161"/>
      <c r="AE50" s="161"/>
      <c r="AF50" s="161"/>
      <c r="AG50" s="161"/>
      <c r="AH50" s="14"/>
      <c r="AI50" s="161" t="s">
        <v>155</v>
      </c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6" t="s">
        <v>12</v>
      </c>
      <c r="BQ50" s="136"/>
      <c r="BR50" s="136"/>
      <c r="BS50" s="136"/>
      <c r="BT50" s="136"/>
      <c r="BU50" s="136"/>
      <c r="BV50" s="167">
        <v>10.84</v>
      </c>
      <c r="BW50" s="167"/>
      <c r="BX50" s="167"/>
      <c r="BY50" s="167"/>
      <c r="BZ50" s="167"/>
      <c r="CA50" s="167"/>
      <c r="CB50" s="167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42">
        <f>SUM(CD50:CL56)</f>
        <v>4450.64</v>
      </c>
      <c r="CO50" s="143"/>
      <c r="CP50" s="143"/>
      <c r="CQ50" s="143"/>
      <c r="CR50" s="143"/>
      <c r="CS50" s="143"/>
      <c r="CT50" s="143"/>
      <c r="CU50" s="143"/>
      <c r="CV50" s="144"/>
    </row>
    <row r="51" spans="1:10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3"/>
      <c r="T51" s="17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1" t="s">
        <v>160</v>
      </c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4"/>
      <c r="BH51" s="134">
        <f>BH50</f>
        <v>46.5</v>
      </c>
      <c r="BI51" s="135"/>
      <c r="BJ51" s="135"/>
      <c r="BK51" s="135"/>
      <c r="BL51" s="135"/>
      <c r="BM51" s="135"/>
      <c r="BN51" s="135"/>
      <c r="BO51" s="135"/>
      <c r="BP51" s="140" t="s">
        <v>12</v>
      </c>
      <c r="BQ51" s="140"/>
      <c r="BR51" s="140"/>
      <c r="BS51" s="140"/>
      <c r="BT51" s="140"/>
      <c r="BU51" s="140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45"/>
      <c r="CO51" s="146"/>
      <c r="CP51" s="146"/>
      <c r="CQ51" s="146"/>
      <c r="CR51" s="146"/>
      <c r="CS51" s="146"/>
      <c r="CT51" s="146"/>
      <c r="CU51" s="146"/>
      <c r="CV51" s="147"/>
    </row>
    <row r="52" spans="1:10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  <c r="T52" s="17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1" t="s">
        <v>151</v>
      </c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6" t="s">
        <v>12</v>
      </c>
      <c r="BQ52" s="136"/>
      <c r="BR52" s="136"/>
      <c r="BS52" s="136"/>
      <c r="BT52" s="136"/>
      <c r="BU52" s="136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45"/>
      <c r="CO52" s="146"/>
      <c r="CP52" s="146"/>
      <c r="CQ52" s="146"/>
      <c r="CR52" s="146"/>
      <c r="CS52" s="146"/>
      <c r="CT52" s="146"/>
      <c r="CU52" s="146"/>
      <c r="CV52" s="147"/>
    </row>
    <row r="53" spans="1:1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3"/>
      <c r="T53" s="17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1" t="s">
        <v>162</v>
      </c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61" t="s">
        <v>14</v>
      </c>
      <c r="BQ53" s="161"/>
      <c r="BR53" s="161"/>
      <c r="BS53" s="161"/>
      <c r="BT53" s="161"/>
      <c r="BU53" s="161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45"/>
      <c r="CO53" s="146"/>
      <c r="CP53" s="146"/>
      <c r="CQ53" s="146"/>
      <c r="CR53" s="146"/>
      <c r="CS53" s="146"/>
      <c r="CT53" s="146"/>
      <c r="CU53" s="146"/>
      <c r="CV53" s="147"/>
      <c r="DF53" t="s">
        <v>158</v>
      </c>
    </row>
    <row r="54" spans="1:10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3"/>
      <c r="T54" s="17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1" t="s">
        <v>154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61" t="s">
        <v>14</v>
      </c>
      <c r="BQ54" s="161"/>
      <c r="BR54" s="161"/>
      <c r="BS54" s="161"/>
      <c r="BT54" s="161"/>
      <c r="BU54" s="161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45"/>
      <c r="CO54" s="146"/>
      <c r="CP54" s="146"/>
      <c r="CQ54" s="146"/>
      <c r="CR54" s="146"/>
      <c r="CS54" s="146"/>
      <c r="CT54" s="146"/>
      <c r="CU54" s="146"/>
      <c r="CV54" s="147"/>
    </row>
    <row r="55" spans="1:100" s="24" customFormat="1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3"/>
      <c r="T55" s="17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9" t="s">
        <v>167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39" t="s">
        <v>161</v>
      </c>
      <c r="BQ55" s="139"/>
      <c r="BR55" s="139"/>
      <c r="BS55" s="139"/>
      <c r="BT55" s="139"/>
      <c r="BU55" s="139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45"/>
      <c r="CO55" s="146"/>
      <c r="CP55" s="146"/>
      <c r="CQ55" s="146"/>
      <c r="CR55" s="146"/>
      <c r="CS55" s="146"/>
      <c r="CT55" s="146"/>
      <c r="CU55" s="146"/>
      <c r="CV55" s="147"/>
    </row>
    <row r="56" spans="1:100" ht="14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3"/>
      <c r="T56" s="17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0" t="s">
        <v>171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6"/>
      <c r="BH56" s="171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60" t="s">
        <v>14</v>
      </c>
      <c r="BQ56" s="160"/>
      <c r="BR56" s="160"/>
      <c r="BS56" s="160"/>
      <c r="BT56" s="160"/>
      <c r="BU56" s="160"/>
      <c r="BV56" s="165">
        <v>42.1</v>
      </c>
      <c r="BW56" s="165"/>
      <c r="BX56" s="165"/>
      <c r="BY56" s="165"/>
      <c r="BZ56" s="165"/>
      <c r="CA56" s="165"/>
      <c r="CB56" s="165"/>
      <c r="CC56" s="13"/>
      <c r="CD56" s="165">
        <f t="shared" si="3"/>
        <v>757.8000000000001</v>
      </c>
      <c r="CE56" s="165"/>
      <c r="CF56" s="165"/>
      <c r="CG56" s="165"/>
      <c r="CH56" s="165"/>
      <c r="CI56" s="165"/>
      <c r="CJ56" s="165"/>
      <c r="CK56" s="165"/>
      <c r="CL56" s="165"/>
      <c r="CM56" s="13"/>
      <c r="CN56" s="148"/>
      <c r="CO56" s="149"/>
      <c r="CP56" s="149"/>
      <c r="CQ56" s="149"/>
      <c r="CR56" s="149"/>
      <c r="CS56" s="149"/>
      <c r="CT56" s="149"/>
      <c r="CU56" s="149"/>
      <c r="CV56" s="150"/>
    </row>
    <row r="57" spans="1:78" ht="14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3"/>
      <c r="T57" s="17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37" t="s">
        <v>18</v>
      </c>
      <c r="BQ58" s="137"/>
      <c r="BR58" s="137"/>
      <c r="BS58" s="137"/>
      <c r="BT58" s="137"/>
      <c r="BU58" s="137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4" t="s">
        <v>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5"/>
      <c r="U61" s="1"/>
      <c r="CJ61" s="138" t="s">
        <v>19</v>
      </c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ht="14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5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1" t="s">
        <v>172</v>
      </c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100" ht="14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5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70" t="s">
        <v>20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</row>
    <row r="64" spans="1:21" ht="7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3" t="s">
        <v>166</v>
      </c>
      <c r="T64" s="173"/>
      <c r="U64" s="1"/>
    </row>
    <row r="65" spans="1:100" ht="14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3"/>
      <c r="T65" s="17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52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3"/>
      <c r="T66" s="173"/>
      <c r="U66" s="1"/>
      <c r="W66" s="168" t="s">
        <v>7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Y66" s="169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3"/>
      <c r="T67" s="17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60" t="str">
        <f>AP47</f>
        <v>Гострый  Константин  Владимирович 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ht="14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3"/>
      <c r="T68" s="173"/>
      <c r="U68" s="1"/>
      <c r="W68" s="161" t="s">
        <v>9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 t="s">
        <v>25</v>
      </c>
      <c r="CL68" s="133"/>
      <c r="CM68" s="133"/>
      <c r="CN68" s="133"/>
      <c r="CO68" s="133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3"/>
      <c r="T69" s="173"/>
      <c r="U69" s="1"/>
      <c r="W69" s="162" t="s">
        <v>175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41" t="s">
        <v>13</v>
      </c>
      <c r="CO69" s="141"/>
      <c r="CP69" s="141"/>
      <c r="CQ69" s="141"/>
      <c r="CR69" s="141"/>
      <c r="CS69" s="141"/>
      <c r="CT69" s="141"/>
      <c r="CU69" s="141"/>
      <c r="CV69" s="141"/>
    </row>
    <row r="70" spans="1:100" ht="14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3"/>
      <c r="T70" s="173"/>
      <c r="U70" s="1"/>
      <c r="W70" s="166" t="s">
        <v>10</v>
      </c>
      <c r="X70" s="161"/>
      <c r="Y70" s="161"/>
      <c r="Z70" s="161"/>
      <c r="AA70" s="161">
        <f>AA50</f>
        <v>2808</v>
      </c>
      <c r="AB70" s="161"/>
      <c r="AC70" s="161"/>
      <c r="AD70" s="161"/>
      <c r="AE70" s="161"/>
      <c r="AF70" s="161"/>
      <c r="AG70" s="161"/>
      <c r="AH70" s="14"/>
      <c r="AI70" s="161" t="s">
        <v>155</v>
      </c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6" t="s">
        <v>12</v>
      </c>
      <c r="BQ70" s="136"/>
      <c r="BR70" s="136"/>
      <c r="BS70" s="136"/>
      <c r="BT70" s="136"/>
      <c r="BU70" s="136"/>
      <c r="BV70" s="167">
        <f aca="true" t="shared" si="4" ref="BV70:BV76">BV50</f>
        <v>10.84</v>
      </c>
      <c r="BW70" s="167"/>
      <c r="BX70" s="167"/>
      <c r="BY70" s="167"/>
      <c r="BZ70" s="167"/>
      <c r="CA70" s="167"/>
      <c r="CB70" s="167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42">
        <f>SUM(CD50:CL56)</f>
        <v>4450.64</v>
      </c>
      <c r="CO70" s="143"/>
      <c r="CP70" s="143"/>
      <c r="CQ70" s="143"/>
      <c r="CR70" s="143"/>
      <c r="CS70" s="143"/>
      <c r="CT70" s="143"/>
      <c r="CU70" s="143"/>
      <c r="CV70" s="144"/>
    </row>
    <row r="71" spans="1:100" ht="14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3"/>
      <c r="T71" s="17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1" t="s">
        <v>160</v>
      </c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4"/>
      <c r="BH71" s="134">
        <f>BH70</f>
        <v>46.5</v>
      </c>
      <c r="BI71" s="135"/>
      <c r="BJ71" s="135"/>
      <c r="BK71" s="135"/>
      <c r="BL71" s="135"/>
      <c r="BM71" s="135"/>
      <c r="BN71" s="135"/>
      <c r="BO71" s="135"/>
      <c r="BP71" s="140" t="s">
        <v>12</v>
      </c>
      <c r="BQ71" s="140"/>
      <c r="BR71" s="140"/>
      <c r="BS71" s="140"/>
      <c r="BT71" s="140"/>
      <c r="BU71" s="140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45"/>
      <c r="CO71" s="146"/>
      <c r="CP71" s="146"/>
      <c r="CQ71" s="146"/>
      <c r="CR71" s="146"/>
      <c r="CS71" s="146"/>
      <c r="CT71" s="146"/>
      <c r="CU71" s="146"/>
      <c r="CV71" s="147"/>
    </row>
    <row r="72" spans="1:100" ht="14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3"/>
      <c r="T72" s="17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1" t="s">
        <v>151</v>
      </c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6" t="s">
        <v>12</v>
      </c>
      <c r="BQ72" s="136"/>
      <c r="BR72" s="136"/>
      <c r="BS72" s="136"/>
      <c r="BT72" s="136"/>
      <c r="BU72" s="136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45"/>
      <c r="CO72" s="146"/>
      <c r="CP72" s="146"/>
      <c r="CQ72" s="146"/>
      <c r="CR72" s="146"/>
      <c r="CS72" s="146"/>
      <c r="CT72" s="146"/>
      <c r="CU72" s="146"/>
      <c r="CV72" s="147"/>
    </row>
    <row r="73" spans="1:100" ht="14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3"/>
      <c r="T73" s="17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1" t="s">
        <v>162</v>
      </c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61" t="s">
        <v>14</v>
      </c>
      <c r="BQ73" s="161"/>
      <c r="BR73" s="161"/>
      <c r="BS73" s="161"/>
      <c r="BT73" s="161"/>
      <c r="BU73" s="161"/>
      <c r="BV73" s="131">
        <f t="shared" si="4"/>
        <v>356.85</v>
      </c>
      <c r="BW73" s="161"/>
      <c r="BX73" s="161"/>
      <c r="BY73" s="161"/>
      <c r="BZ73" s="161"/>
      <c r="CA73" s="161"/>
      <c r="CB73" s="161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45"/>
      <c r="CO73" s="146"/>
      <c r="CP73" s="146"/>
      <c r="CQ73" s="146"/>
      <c r="CR73" s="146"/>
      <c r="CS73" s="146"/>
      <c r="CT73" s="146"/>
      <c r="CU73" s="146"/>
      <c r="CV73" s="147"/>
    </row>
    <row r="74" spans="1:100" ht="14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3"/>
      <c r="T74" s="17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1" t="s">
        <v>154</v>
      </c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61" t="s">
        <v>14</v>
      </c>
      <c r="BQ74" s="161"/>
      <c r="BR74" s="161"/>
      <c r="BS74" s="161"/>
      <c r="BT74" s="161"/>
      <c r="BU74" s="161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45"/>
      <c r="CO74" s="146"/>
      <c r="CP74" s="146"/>
      <c r="CQ74" s="146"/>
      <c r="CR74" s="146"/>
      <c r="CS74" s="146"/>
      <c r="CT74" s="146"/>
      <c r="CU74" s="146"/>
      <c r="CV74" s="147"/>
    </row>
    <row r="75" spans="1:100" s="24" customFormat="1" ht="14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3"/>
      <c r="T75" s="17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9" t="s">
        <v>167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39" t="s">
        <v>161</v>
      </c>
      <c r="BQ75" s="139"/>
      <c r="BR75" s="139"/>
      <c r="BS75" s="139"/>
      <c r="BT75" s="139"/>
      <c r="BU75" s="139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45"/>
      <c r="CO75" s="146"/>
      <c r="CP75" s="146"/>
      <c r="CQ75" s="146"/>
      <c r="CR75" s="146"/>
      <c r="CS75" s="146"/>
      <c r="CT75" s="146"/>
      <c r="CU75" s="146"/>
      <c r="CV75" s="147"/>
    </row>
    <row r="76" spans="1:100" ht="14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0" t="s">
        <v>171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60" t="s">
        <v>14</v>
      </c>
      <c r="BQ76" s="160"/>
      <c r="BR76" s="160"/>
      <c r="BS76" s="160"/>
      <c r="BT76" s="160"/>
      <c r="BU76" s="160"/>
      <c r="BV76" s="165">
        <f t="shared" si="4"/>
        <v>42.1</v>
      </c>
      <c r="BW76" s="165"/>
      <c r="BX76" s="165"/>
      <c r="BY76" s="165"/>
      <c r="BZ76" s="165"/>
      <c r="CA76" s="165"/>
      <c r="CB76" s="165"/>
      <c r="CC76" s="13"/>
      <c r="CD76" s="165">
        <f>CD56</f>
        <v>757.8000000000001</v>
      </c>
      <c r="CE76" s="165"/>
      <c r="CF76" s="165"/>
      <c r="CG76" s="165"/>
      <c r="CH76" s="165"/>
      <c r="CI76" s="165"/>
      <c r="CJ76" s="165"/>
      <c r="CK76" s="165"/>
      <c r="CL76" s="165"/>
      <c r="CM76" s="13"/>
      <c r="CN76" s="148"/>
      <c r="CO76" s="149"/>
      <c r="CP76" s="149"/>
      <c r="CQ76" s="149"/>
      <c r="CR76" s="149"/>
      <c r="CS76" s="149"/>
      <c r="CT76" s="149"/>
      <c r="CU76" s="149"/>
      <c r="CV76" s="150"/>
    </row>
    <row r="77" spans="1:78" ht="14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37" t="s">
        <v>18</v>
      </c>
      <c r="BQ78" s="137"/>
      <c r="BR78" s="137"/>
      <c r="BS78" s="137"/>
      <c r="BT78" s="137"/>
      <c r="BU78" s="137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3" t="s">
        <v>204</v>
      </c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6" t="str">
        <f>INDEX('[1]жильцы'!B:B,DB1)</f>
        <v>ст. Павловская, ул. Первомайская, 28, кв. 3</v>
      </c>
      <c r="H3" s="177"/>
      <c r="I3" s="177"/>
      <c r="J3" s="177"/>
      <c r="K3" s="177"/>
      <c r="L3" s="1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9" t="s">
        <v>237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8" t="s">
        <v>238</v>
      </c>
      <c r="D5" s="189"/>
      <c r="E5" s="189"/>
      <c r="F5" s="189"/>
      <c r="G5" s="190"/>
      <c r="H5" s="278" t="s">
        <v>185</v>
      </c>
      <c r="I5" s="279"/>
      <c r="J5" s="280"/>
      <c r="K5" s="188" t="s">
        <v>186</v>
      </c>
      <c r="L5" s="1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7" t="s">
        <v>187</v>
      </c>
      <c r="C6" s="191" t="s">
        <v>262</v>
      </c>
      <c r="D6" s="192"/>
      <c r="E6" s="192"/>
      <c r="F6" s="192"/>
      <c r="G6" s="193"/>
      <c r="H6" s="212">
        <f>INDEX('[1]жильцы'!G:G,DB1)</f>
        <v>2803</v>
      </c>
      <c r="I6" s="213"/>
      <c r="J6" s="214"/>
      <c r="K6" s="267">
        <f>L38</f>
        <v>854.5662496000001</v>
      </c>
      <c r="L6" s="26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8"/>
      <c r="C7" s="194"/>
      <c r="D7" s="195"/>
      <c r="E7" s="195"/>
      <c r="F7" s="195"/>
      <c r="G7" s="196"/>
      <c r="H7" s="215"/>
      <c r="I7" s="216"/>
      <c r="J7" s="217"/>
      <c r="K7" s="269"/>
      <c r="L7" s="27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7" t="s">
        <v>188</v>
      </c>
      <c r="C8" s="231" t="s">
        <v>217</v>
      </c>
      <c r="D8" s="232"/>
      <c r="E8" s="232"/>
      <c r="F8" s="233"/>
      <c r="G8" s="90" t="s">
        <v>232</v>
      </c>
      <c r="H8" s="212" t="s">
        <v>256</v>
      </c>
      <c r="I8" s="213"/>
      <c r="J8" s="214"/>
      <c r="K8" s="271">
        <f>G8+L38-G9</f>
        <v>-1477.8337504</v>
      </c>
      <c r="L8" s="27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7"/>
      <c r="C9" s="231" t="s">
        <v>225</v>
      </c>
      <c r="D9" s="232"/>
      <c r="E9" s="232"/>
      <c r="F9" s="233"/>
      <c r="G9" s="91">
        <f>J31</f>
        <v>2332.4</v>
      </c>
      <c r="H9" s="264"/>
      <c r="I9" s="265"/>
      <c r="J9" s="266"/>
      <c r="K9" s="273"/>
      <c r="L9" s="27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8"/>
      <c r="C10" s="197" t="s">
        <v>258</v>
      </c>
      <c r="D10" s="198"/>
      <c r="E10" s="198"/>
      <c r="F10" s="198"/>
      <c r="G10" s="199"/>
      <c r="H10" s="215"/>
      <c r="I10" s="216"/>
      <c r="J10" s="217"/>
      <c r="K10" s="275"/>
      <c r="L10" s="2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2"/>
      <c r="C11" s="187"/>
      <c r="D11" s="67" t="s">
        <v>218</v>
      </c>
      <c r="E11" s="187"/>
      <c r="F11" s="187"/>
      <c r="G11" s="187"/>
      <c r="H11" s="67" t="s">
        <v>18</v>
      </c>
      <c r="I11" s="187"/>
      <c r="J11" s="187"/>
      <c r="K11" s="187"/>
      <c r="L11" s="2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4" t="s">
        <v>239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32.25" customHeight="1">
      <c r="A13" s="57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7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7"/>
      <c r="B15" s="68" t="s">
        <v>214</v>
      </c>
      <c r="C15" s="202" t="str">
        <f>INDEX('[1]жильцы'!B:B,DB1)</f>
        <v>ст. Павловская, ул. Первомайская, 28, кв. 3</v>
      </c>
      <c r="D15" s="204"/>
      <c r="E15" s="204"/>
      <c r="F15" s="204"/>
      <c r="G15" s="204"/>
      <c r="H15" s="203"/>
      <c r="I15" s="68" t="s">
        <v>213</v>
      </c>
      <c r="J15" s="202" t="str">
        <f>INDEX('[1]жильцы'!C:C,DB1)</f>
        <v>5-77-30</v>
      </c>
      <c r="K15" s="204"/>
      <c r="L15" s="203"/>
    </row>
    <row r="16" spans="1:12" ht="16.5" customHeight="1">
      <c r="A16" s="57"/>
      <c r="B16" s="202" t="s">
        <v>227</v>
      </c>
      <c r="C16" s="203"/>
      <c r="D16" s="88">
        <f>INDEX('[1]жильцы'!E:E,DB1)</f>
        <v>35.2</v>
      </c>
      <c r="E16" s="92" t="s">
        <v>241</v>
      </c>
      <c r="F16" s="202" t="s">
        <v>216</v>
      </c>
      <c r="G16" s="204"/>
      <c r="H16" s="203"/>
      <c r="I16" s="88">
        <f>INDEX('[1]жильцы'!D:D,DB1)</f>
        <v>35.2</v>
      </c>
      <c r="J16" s="218" t="s">
        <v>12</v>
      </c>
      <c r="K16" s="218"/>
      <c r="L16" s="219"/>
    </row>
    <row r="17" spans="1:12" ht="18" customHeight="1">
      <c r="A17" s="57"/>
      <c r="B17" s="202" t="s">
        <v>215</v>
      </c>
      <c r="C17" s="203"/>
      <c r="D17" s="88">
        <f>INDEX('[1]жильцы'!H:H,DB1)</f>
        <v>1</v>
      </c>
      <c r="E17" s="93" t="s">
        <v>219</v>
      </c>
      <c r="F17" s="220" t="s">
        <v>259</v>
      </c>
      <c r="G17" s="221"/>
      <c r="H17" s="222"/>
      <c r="I17" s="94">
        <v>2731.9</v>
      </c>
      <c r="J17" s="179" t="s">
        <v>12</v>
      </c>
      <c r="K17" s="179"/>
      <c r="L17" s="1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5" t="s">
        <v>260</v>
      </c>
      <c r="C19" s="286"/>
      <c r="D19" s="286"/>
      <c r="E19" s="286"/>
      <c r="F19" s="286"/>
      <c r="G19" s="286"/>
      <c r="H19" s="286"/>
      <c r="I19" s="286"/>
      <c r="J19" s="249"/>
      <c r="K19" s="249"/>
      <c r="L19" s="250"/>
      <c r="M19" s="38"/>
    </row>
    <row r="20" spans="1:12" ht="14.25">
      <c r="A20" s="57"/>
      <c r="B20" s="287"/>
      <c r="C20" s="288"/>
      <c r="D20" s="288"/>
      <c r="E20" s="288"/>
      <c r="F20" s="288"/>
      <c r="G20" s="288"/>
      <c r="H20" s="288"/>
      <c r="I20" s="288"/>
      <c r="J20" s="251"/>
      <c r="K20" s="251"/>
      <c r="L20" s="252"/>
    </row>
    <row r="21" spans="1:12" ht="14.25">
      <c r="A21" s="57"/>
      <c r="B21" s="287"/>
      <c r="C21" s="288"/>
      <c r="D21" s="288"/>
      <c r="E21" s="288"/>
      <c r="F21" s="288"/>
      <c r="G21" s="288"/>
      <c r="H21" s="288"/>
      <c r="I21" s="288"/>
      <c r="J21" s="291" t="s">
        <v>257</v>
      </c>
      <c r="K21" s="292"/>
      <c r="L21" s="210">
        <f>G8+L38-G9</f>
        <v>-1477.8337504</v>
      </c>
    </row>
    <row r="22" spans="1:12" ht="14.25" customHeight="1">
      <c r="A22" s="57"/>
      <c r="B22" s="289"/>
      <c r="C22" s="290"/>
      <c r="D22" s="290"/>
      <c r="E22" s="290"/>
      <c r="F22" s="290"/>
      <c r="G22" s="290"/>
      <c r="H22" s="290"/>
      <c r="I22" s="290"/>
      <c r="J22" s="293"/>
      <c r="K22" s="294"/>
      <c r="L22" s="211"/>
    </row>
    <row r="23" spans="2:12" s="57" customFormat="1" ht="48" customHeight="1" thickBot="1">
      <c r="B23" s="181"/>
      <c r="C23" s="182"/>
      <c r="D23" s="69" t="s">
        <v>218</v>
      </c>
      <c r="E23" s="183"/>
      <c r="F23" s="183"/>
      <c r="G23" s="183"/>
      <c r="H23" s="69" t="s">
        <v>18</v>
      </c>
      <c r="I23" s="183"/>
      <c r="J23" s="183"/>
      <c r="K23" s="183"/>
      <c r="L23" s="184"/>
    </row>
    <row r="24" spans="1:12" s="37" customFormat="1" ht="35.25" customHeight="1" thickTop="1">
      <c r="A24" s="70" t="s">
        <v>242</v>
      </c>
      <c r="B24" s="205" t="s">
        <v>243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30" customHeight="1">
      <c r="A25" s="57"/>
      <c r="B25" s="208" t="s">
        <v>189</v>
      </c>
      <c r="C25" s="200" t="s">
        <v>190</v>
      </c>
      <c r="D25" s="237" t="s">
        <v>207</v>
      </c>
      <c r="E25" s="238"/>
      <c r="F25" s="223" t="s">
        <v>205</v>
      </c>
      <c r="G25" s="224"/>
      <c r="H25" s="237" t="s">
        <v>206</v>
      </c>
      <c r="I25" s="238"/>
      <c r="J25" s="245" t="s">
        <v>244</v>
      </c>
      <c r="K25" s="245" t="s">
        <v>211</v>
      </c>
      <c r="L25" s="229" t="s">
        <v>230</v>
      </c>
    </row>
    <row r="26" spans="1:12" ht="29.25" customHeight="1">
      <c r="A26" s="57"/>
      <c r="B26" s="209"/>
      <c r="C26" s="201"/>
      <c r="D26" s="71" t="s">
        <v>245</v>
      </c>
      <c r="E26" s="71" t="s">
        <v>246</v>
      </c>
      <c r="F26" s="225"/>
      <c r="G26" s="226"/>
      <c r="H26" s="71" t="s">
        <v>245</v>
      </c>
      <c r="I26" s="71" t="s">
        <v>246</v>
      </c>
      <c r="J26" s="246"/>
      <c r="K26" s="246"/>
      <c r="L26" s="23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7">
        <v>5</v>
      </c>
      <c r="G27" s="228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5">
        <v>10.84</v>
      </c>
      <c r="G28" s="18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5">
        <v>1.48</v>
      </c>
      <c r="G29" s="18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5">
        <v>0</v>
      </c>
      <c r="G30" s="18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5">
        <v>159.81</v>
      </c>
      <c r="G31" s="18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5">
        <v>160.82</v>
      </c>
      <c r="G32" s="18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5">
        <v>25.17</v>
      </c>
      <c r="G33" s="18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5">
        <v>25.17</v>
      </c>
      <c r="G34" s="18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5">
        <v>42.1</v>
      </c>
      <c r="G35" s="18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5">
        <v>2.26</v>
      </c>
      <c r="G36" s="18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5">
        <v>2.26</v>
      </c>
      <c r="G37" s="18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5"/>
      <c r="G38" s="18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1" t="s">
        <v>247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30.75" customHeight="1">
      <c r="A40" s="57"/>
      <c r="B40" s="283" t="s">
        <v>189</v>
      </c>
      <c r="C40" s="227" t="s">
        <v>208</v>
      </c>
      <c r="D40" s="228"/>
      <c r="E40" s="227" t="s">
        <v>209</v>
      </c>
      <c r="F40" s="295"/>
      <c r="G40" s="295"/>
      <c r="H40" s="228"/>
      <c r="I40" s="227" t="s">
        <v>248</v>
      </c>
      <c r="J40" s="295"/>
      <c r="K40" s="228"/>
      <c r="L40" s="282"/>
    </row>
    <row r="41" spans="1:12" ht="40.5" customHeight="1">
      <c r="A41" s="57"/>
      <c r="B41" s="28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2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2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2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2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2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2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2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2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4">
      <selection activeCell="G36" sqref="G36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253906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1</v>
      </c>
      <c r="F3" s="105">
        <v>36.3</v>
      </c>
      <c r="G3" s="114">
        <f aca="true" t="shared" si="0" ref="G3:G34">F3*E3</f>
        <v>36.3</v>
      </c>
      <c r="H3" s="105">
        <v>18.9</v>
      </c>
      <c r="I3" s="105">
        <v>3.37</v>
      </c>
      <c r="J3" s="106"/>
      <c r="K3" s="114"/>
      <c r="L3" s="114">
        <f>B3*I3*M3</f>
        <v>0</v>
      </c>
      <c r="M3" s="129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5</v>
      </c>
      <c r="F4" s="96">
        <f>F3</f>
        <v>36.3</v>
      </c>
      <c r="G4" s="116">
        <f t="shared" si="0"/>
        <v>181.5</v>
      </c>
      <c r="H4" s="96">
        <f>H3</f>
        <v>18.9</v>
      </c>
      <c r="I4" s="96">
        <f>I3</f>
        <v>3.37</v>
      </c>
      <c r="J4" s="107"/>
      <c r="K4" s="116"/>
      <c r="L4" s="116">
        <f aca="true" t="shared" si="3" ref="L4:L34">B4*I4*M4</f>
        <v>0</v>
      </c>
      <c r="M4" s="129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7</v>
      </c>
      <c r="F5" s="96">
        <f>F3</f>
        <v>36.3</v>
      </c>
      <c r="G5" s="116">
        <f t="shared" si="0"/>
        <v>254.09999999999997</v>
      </c>
      <c r="H5" s="96">
        <f>H3</f>
        <v>18.9</v>
      </c>
      <c r="I5" s="96">
        <f>I3</f>
        <v>3.37</v>
      </c>
      <c r="J5" s="107"/>
      <c r="K5" s="116"/>
      <c r="L5" s="116">
        <f t="shared" si="3"/>
        <v>0</v>
      </c>
      <c r="M5" s="129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2</v>
      </c>
      <c r="F6" s="96">
        <f>F3</f>
        <v>36.3</v>
      </c>
      <c r="G6" s="116">
        <f t="shared" si="0"/>
        <v>72.6</v>
      </c>
      <c r="H6" s="96">
        <f>H3</f>
        <v>18.9</v>
      </c>
      <c r="I6" s="96">
        <f>I3</f>
        <v>3.37</v>
      </c>
      <c r="J6" s="107"/>
      <c r="K6" s="116"/>
      <c r="L6" s="116">
        <f t="shared" si="3"/>
        <v>0</v>
      </c>
      <c r="M6" s="129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0</v>
      </c>
      <c r="F7" s="96">
        <f>F3</f>
        <v>36.3</v>
      </c>
      <c r="G7" s="116">
        <f t="shared" si="0"/>
        <v>0</v>
      </c>
      <c r="H7" s="96">
        <f>H3</f>
        <v>18.9</v>
      </c>
      <c r="I7" s="96">
        <f>I3</f>
        <v>3.37</v>
      </c>
      <c r="J7" s="107"/>
      <c r="K7" s="116"/>
      <c r="L7" s="116">
        <f t="shared" si="3"/>
        <v>0</v>
      </c>
      <c r="M7" s="129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1</v>
      </c>
      <c r="F8" s="96">
        <f>F3</f>
        <v>36.3</v>
      </c>
      <c r="G8" s="116">
        <f t="shared" si="0"/>
        <v>36.3</v>
      </c>
      <c r="H8" s="96">
        <f>H3</f>
        <v>18.9</v>
      </c>
      <c r="I8" s="96">
        <f>I3</f>
        <v>3.37</v>
      </c>
      <c r="J8" s="107"/>
      <c r="K8" s="116"/>
      <c r="L8" s="116">
        <f t="shared" si="3"/>
        <v>0</v>
      </c>
      <c r="M8" s="129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9</v>
      </c>
      <c r="F9" s="96">
        <f>F3</f>
        <v>36.3</v>
      </c>
      <c r="G9" s="116">
        <f t="shared" si="0"/>
        <v>326.7</v>
      </c>
      <c r="H9" s="96">
        <f>H3</f>
        <v>18.9</v>
      </c>
      <c r="I9" s="96">
        <f>I3</f>
        <v>3.37</v>
      </c>
      <c r="J9" s="107"/>
      <c r="K9" s="116"/>
      <c r="L9" s="116">
        <f t="shared" si="3"/>
        <v>0</v>
      </c>
      <c r="M9" s="129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1</v>
      </c>
      <c r="F10" s="96">
        <f>F3</f>
        <v>36.3</v>
      </c>
      <c r="G10" s="116">
        <f t="shared" si="0"/>
        <v>36.3</v>
      </c>
      <c r="H10" s="96">
        <f>H3</f>
        <v>18.9</v>
      </c>
      <c r="I10" s="96">
        <f>I3</f>
        <v>3.37</v>
      </c>
      <c r="J10" s="107"/>
      <c r="K10" s="116"/>
      <c r="L10" s="116">
        <f t="shared" si="3"/>
        <v>0</v>
      </c>
      <c r="M10" s="129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36.3</v>
      </c>
      <c r="G11" s="116">
        <f t="shared" si="0"/>
        <v>0</v>
      </c>
      <c r="H11" s="96">
        <f>H3</f>
        <v>18.9</v>
      </c>
      <c r="I11" s="96">
        <f>I3</f>
        <v>3.37</v>
      </c>
      <c r="J11" s="107"/>
      <c r="K11" s="116"/>
      <c r="L11" s="116">
        <f t="shared" si="3"/>
        <v>0</v>
      </c>
      <c r="M11" s="129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4</v>
      </c>
      <c r="F12" s="96">
        <f>F3</f>
        <v>36.3</v>
      </c>
      <c r="G12" s="116">
        <f t="shared" si="0"/>
        <v>145.2</v>
      </c>
      <c r="H12" s="96">
        <f>H3</f>
        <v>18.9</v>
      </c>
      <c r="I12" s="96">
        <f>I3</f>
        <v>3.37</v>
      </c>
      <c r="J12" s="107"/>
      <c r="K12" s="116"/>
      <c r="L12" s="116">
        <f t="shared" si="3"/>
        <v>0</v>
      </c>
      <c r="M12" s="129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6</v>
      </c>
      <c r="F13" s="96">
        <f>F3</f>
        <v>36.3</v>
      </c>
      <c r="G13" s="116">
        <f t="shared" si="0"/>
        <v>217.79999999999998</v>
      </c>
      <c r="H13" s="96">
        <f>H3</f>
        <v>18.9</v>
      </c>
      <c r="I13" s="96">
        <f>I3</f>
        <v>3.37</v>
      </c>
      <c r="J13" s="107"/>
      <c r="K13" s="116"/>
      <c r="L13" s="116">
        <f t="shared" si="3"/>
        <v>0</v>
      </c>
      <c r="M13" s="129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6</v>
      </c>
      <c r="F14" s="96">
        <f>F3</f>
        <v>36.3</v>
      </c>
      <c r="G14" s="116">
        <f t="shared" si="0"/>
        <v>217.79999999999998</v>
      </c>
      <c r="H14" s="96">
        <f>H3</f>
        <v>18.9</v>
      </c>
      <c r="I14" s="96">
        <f>I3</f>
        <v>3.37</v>
      </c>
      <c r="J14" s="107"/>
      <c r="K14" s="116"/>
      <c r="L14" s="116">
        <f t="shared" si="3"/>
        <v>0</v>
      </c>
      <c r="M14" s="129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36.3</v>
      </c>
      <c r="G15" s="116">
        <f t="shared" si="0"/>
        <v>0</v>
      </c>
      <c r="H15" s="96">
        <f>H3</f>
        <v>18.9</v>
      </c>
      <c r="I15" s="96">
        <f>I3</f>
        <v>3.37</v>
      </c>
      <c r="J15" s="107"/>
      <c r="K15" s="116"/>
      <c r="L15" s="116">
        <f t="shared" si="3"/>
        <v>0</v>
      </c>
      <c r="M15" s="129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2</v>
      </c>
      <c r="F16" s="96">
        <f>F3</f>
        <v>36.3</v>
      </c>
      <c r="G16" s="116">
        <f t="shared" si="0"/>
        <v>72.6</v>
      </c>
      <c r="H16" s="96">
        <f>H3</f>
        <v>18.9</v>
      </c>
      <c r="I16" s="96">
        <f>I3</f>
        <v>3.37</v>
      </c>
      <c r="J16" s="107"/>
      <c r="K16" s="116"/>
      <c r="L16" s="116">
        <f t="shared" si="3"/>
        <v>0</v>
      </c>
      <c r="M16" s="129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3</v>
      </c>
      <c r="F17" s="96">
        <f>F3</f>
        <v>36.3</v>
      </c>
      <c r="G17" s="116">
        <f t="shared" si="0"/>
        <v>108.89999999999999</v>
      </c>
      <c r="H17" s="96">
        <f>H3</f>
        <v>18.9</v>
      </c>
      <c r="I17" s="96">
        <f>I3</f>
        <v>3.37</v>
      </c>
      <c r="J17" s="107"/>
      <c r="K17" s="116"/>
      <c r="L17" s="116">
        <f t="shared" si="3"/>
        <v>0</v>
      </c>
      <c r="M17" s="129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10</v>
      </c>
      <c r="F18" s="96">
        <f>F3</f>
        <v>36.3</v>
      </c>
      <c r="G18" s="116">
        <f t="shared" si="0"/>
        <v>363</v>
      </c>
      <c r="H18" s="96">
        <f>H3</f>
        <v>18.9</v>
      </c>
      <c r="I18" s="96">
        <f>I3</f>
        <v>3.37</v>
      </c>
      <c r="J18" s="107"/>
      <c r="K18" s="116"/>
      <c r="L18" s="116">
        <f t="shared" si="3"/>
        <v>0</v>
      </c>
      <c r="M18" s="129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8</v>
      </c>
      <c r="F19" s="96">
        <f>F3</f>
        <v>36.3</v>
      </c>
      <c r="G19" s="116">
        <f t="shared" si="0"/>
        <v>290.4</v>
      </c>
      <c r="H19" s="96">
        <f>H3</f>
        <v>18.9</v>
      </c>
      <c r="I19" s="96">
        <f>I3</f>
        <v>3.37</v>
      </c>
      <c r="J19" s="107"/>
      <c r="K19" s="116"/>
      <c r="L19" s="116">
        <f t="shared" si="3"/>
        <v>0</v>
      </c>
      <c r="M19" s="129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9</v>
      </c>
      <c r="F20" s="96">
        <f>F3</f>
        <v>36.3</v>
      </c>
      <c r="G20" s="116">
        <f t="shared" si="0"/>
        <v>326.7</v>
      </c>
      <c r="H20" s="96">
        <f>H3</f>
        <v>18.9</v>
      </c>
      <c r="I20" s="96">
        <f>I3</f>
        <v>3.37</v>
      </c>
      <c r="J20" s="107"/>
      <c r="K20" s="116"/>
      <c r="L20" s="116">
        <f t="shared" si="3"/>
        <v>0</v>
      </c>
      <c r="M20" s="129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6</v>
      </c>
      <c r="F21" s="96">
        <f>F3</f>
        <v>36.3</v>
      </c>
      <c r="G21" s="116">
        <f t="shared" si="0"/>
        <v>217.79999999999998</v>
      </c>
      <c r="H21" s="96">
        <f>H3</f>
        <v>18.9</v>
      </c>
      <c r="I21" s="96">
        <f>I3</f>
        <v>3.37</v>
      </c>
      <c r="J21" s="107"/>
      <c r="K21" s="116"/>
      <c r="L21" s="116">
        <f t="shared" si="3"/>
        <v>0</v>
      </c>
      <c r="M21" s="129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36.3</v>
      </c>
      <c r="G22" s="116">
        <f t="shared" si="0"/>
        <v>0</v>
      </c>
      <c r="H22" s="96">
        <f>H3</f>
        <v>18.9</v>
      </c>
      <c r="I22" s="96">
        <f>I3</f>
        <v>3.37</v>
      </c>
      <c r="J22" s="107"/>
      <c r="K22" s="116"/>
      <c r="L22" s="116">
        <f t="shared" si="3"/>
        <v>0</v>
      </c>
      <c r="M22" s="129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3</v>
      </c>
      <c r="F23" s="96">
        <f>F3</f>
        <v>36.3</v>
      </c>
      <c r="G23" s="116">
        <f t="shared" si="0"/>
        <v>108.89999999999999</v>
      </c>
      <c r="H23" s="96">
        <f>H3</f>
        <v>18.9</v>
      </c>
      <c r="I23" s="96">
        <f>I3</f>
        <v>3.37</v>
      </c>
      <c r="J23" s="107"/>
      <c r="K23" s="116"/>
      <c r="L23" s="116">
        <f t="shared" si="3"/>
        <v>0</v>
      </c>
      <c r="M23" s="129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5</v>
      </c>
      <c r="F24" s="96">
        <f>F3</f>
        <v>36.3</v>
      </c>
      <c r="G24" s="116">
        <f t="shared" si="0"/>
        <v>181.5</v>
      </c>
      <c r="H24" s="96">
        <f>H3</f>
        <v>18.9</v>
      </c>
      <c r="I24" s="96">
        <f>I3</f>
        <v>3.37</v>
      </c>
      <c r="J24" s="107"/>
      <c r="K24" s="116"/>
      <c r="L24" s="116">
        <f t="shared" si="3"/>
        <v>0</v>
      </c>
      <c r="M24" s="129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10</v>
      </c>
      <c r="F25" s="96">
        <f>F3</f>
        <v>36.3</v>
      </c>
      <c r="G25" s="116">
        <f t="shared" si="0"/>
        <v>363</v>
      </c>
      <c r="H25" s="96">
        <f>H3</f>
        <v>18.9</v>
      </c>
      <c r="I25" s="96">
        <f>I3</f>
        <v>3.37</v>
      </c>
      <c r="J25" s="107"/>
      <c r="K25" s="116"/>
      <c r="L25" s="116">
        <f t="shared" si="3"/>
        <v>0</v>
      </c>
      <c r="M25" s="129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2</v>
      </c>
      <c r="F26" s="96">
        <f>F3</f>
        <v>36.3</v>
      </c>
      <c r="G26" s="116">
        <f t="shared" si="0"/>
        <v>72.6</v>
      </c>
      <c r="H26" s="96">
        <f>H3</f>
        <v>18.9</v>
      </c>
      <c r="I26" s="96">
        <f>I3</f>
        <v>3.37</v>
      </c>
      <c r="J26" s="107"/>
      <c r="K26" s="116"/>
      <c r="L26" s="116">
        <f t="shared" si="3"/>
        <v>0</v>
      </c>
      <c r="M26" s="129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36.3</v>
      </c>
      <c r="G27" s="116">
        <f t="shared" si="0"/>
        <v>0</v>
      </c>
      <c r="H27" s="96">
        <f>H3</f>
        <v>18.9</v>
      </c>
      <c r="I27" s="96">
        <f>I3</f>
        <v>3.37</v>
      </c>
      <c r="J27" s="107"/>
      <c r="K27" s="116"/>
      <c r="L27" s="116">
        <f t="shared" si="3"/>
        <v>0</v>
      </c>
      <c r="M27" s="129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9</v>
      </c>
      <c r="F28" s="96">
        <f>F3</f>
        <v>36.3</v>
      </c>
      <c r="G28" s="116">
        <f t="shared" si="0"/>
        <v>326.7</v>
      </c>
      <c r="H28" s="96">
        <f>H3</f>
        <v>18.9</v>
      </c>
      <c r="I28" s="96">
        <f>I3</f>
        <v>3.37</v>
      </c>
      <c r="J28" s="107"/>
      <c r="K28" s="116"/>
      <c r="L28" s="116">
        <f t="shared" si="3"/>
        <v>0</v>
      </c>
      <c r="M28" s="129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36.3</v>
      </c>
      <c r="G29" s="116">
        <f t="shared" si="0"/>
        <v>0</v>
      </c>
      <c r="H29" s="96">
        <f>H3</f>
        <v>18.9</v>
      </c>
      <c r="I29" s="96">
        <f>I3</f>
        <v>3.37</v>
      </c>
      <c r="J29" s="107"/>
      <c r="K29" s="116"/>
      <c r="L29" s="116">
        <f t="shared" si="3"/>
        <v>0</v>
      </c>
      <c r="M29" s="129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13</v>
      </c>
      <c r="F30" s="96">
        <f>F3</f>
        <v>36.3</v>
      </c>
      <c r="G30" s="116">
        <f t="shared" si="0"/>
        <v>471.9</v>
      </c>
      <c r="H30" s="96">
        <f>H3</f>
        <v>18.9</v>
      </c>
      <c r="I30" s="96">
        <f>I3</f>
        <v>3.37</v>
      </c>
      <c r="J30" s="107"/>
      <c r="K30" s="116"/>
      <c r="L30" s="116">
        <f t="shared" si="3"/>
        <v>0</v>
      </c>
      <c r="M30" s="129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1</v>
      </c>
      <c r="F31" s="96">
        <f>F3</f>
        <v>36.3</v>
      </c>
      <c r="G31" s="116">
        <f t="shared" si="0"/>
        <v>36.3</v>
      </c>
      <c r="H31" s="96">
        <f>H3</f>
        <v>18.9</v>
      </c>
      <c r="I31" s="96">
        <f>I3</f>
        <v>3.37</v>
      </c>
      <c r="J31" s="107"/>
      <c r="K31" s="116"/>
      <c r="L31" s="116">
        <f t="shared" si="3"/>
        <v>0</v>
      </c>
      <c r="M31" s="129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6</v>
      </c>
      <c r="F32" s="96">
        <f>F3</f>
        <v>36.3</v>
      </c>
      <c r="G32" s="116">
        <f t="shared" si="0"/>
        <v>217.79999999999998</v>
      </c>
      <c r="H32" s="96">
        <f>H3</f>
        <v>18.9</v>
      </c>
      <c r="I32" s="96">
        <f>I3</f>
        <v>3.37</v>
      </c>
      <c r="J32" s="107"/>
      <c r="K32" s="116"/>
      <c r="L32" s="116">
        <f t="shared" si="3"/>
        <v>0</v>
      </c>
      <c r="M32" s="129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6</v>
      </c>
      <c r="F33" s="96">
        <f>F3</f>
        <v>36.3</v>
      </c>
      <c r="G33" s="116">
        <f t="shared" si="0"/>
        <v>217.79999999999998</v>
      </c>
      <c r="H33" s="96">
        <f>H3</f>
        <v>18.9</v>
      </c>
      <c r="I33" s="96">
        <f>I3</f>
        <v>3.37</v>
      </c>
      <c r="J33" s="107"/>
      <c r="K33" s="116"/>
      <c r="L33" s="116">
        <f t="shared" si="3"/>
        <v>0</v>
      </c>
      <c r="M33" s="129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9</v>
      </c>
      <c r="F34" s="96">
        <f>F3</f>
        <v>36.3</v>
      </c>
      <c r="G34" s="116">
        <f t="shared" si="0"/>
        <v>326.7</v>
      </c>
      <c r="H34" s="96">
        <f>H3</f>
        <v>18.9</v>
      </c>
      <c r="I34" s="96">
        <f>I3</f>
        <v>3.37</v>
      </c>
      <c r="J34" s="107"/>
      <c r="K34" s="116"/>
      <c r="L34" s="116">
        <f t="shared" si="3"/>
        <v>0</v>
      </c>
      <c r="M34" s="129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5</v>
      </c>
      <c r="F35" s="96">
        <f>F3</f>
        <v>36.3</v>
      </c>
      <c r="G35" s="116">
        <f aca="true" t="shared" si="5" ref="G35:G52">F35*E35</f>
        <v>181.5</v>
      </c>
      <c r="H35" s="96">
        <f>H3</f>
        <v>18.9</v>
      </c>
      <c r="I35" s="96">
        <f>I3</f>
        <v>3.37</v>
      </c>
      <c r="J35" s="107"/>
      <c r="K35" s="116"/>
      <c r="L35" s="116">
        <f aca="true" t="shared" si="6" ref="L35:L52">B35*I35*M35</f>
        <v>0</v>
      </c>
      <c r="M35" s="129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9</v>
      </c>
      <c r="F36" s="96">
        <f>F3</f>
        <v>36.3</v>
      </c>
      <c r="G36" s="116">
        <f t="shared" si="5"/>
        <v>326.7</v>
      </c>
      <c r="H36" s="96">
        <f>H3</f>
        <v>18.9</v>
      </c>
      <c r="I36" s="96">
        <f>I3</f>
        <v>3.37</v>
      </c>
      <c r="J36" s="107"/>
      <c r="K36" s="116"/>
      <c r="L36" s="116">
        <f t="shared" si="6"/>
        <v>0</v>
      </c>
      <c r="M36" s="129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5</v>
      </c>
      <c r="F37" s="96">
        <f>F3</f>
        <v>36.3</v>
      </c>
      <c r="G37" s="116">
        <f t="shared" si="5"/>
        <v>181.5</v>
      </c>
      <c r="H37" s="96">
        <f>H3</f>
        <v>18.9</v>
      </c>
      <c r="I37" s="96">
        <f>I3</f>
        <v>3.37</v>
      </c>
      <c r="J37" s="107"/>
      <c r="K37" s="116"/>
      <c r="L37" s="116">
        <f t="shared" si="6"/>
        <v>0</v>
      </c>
      <c r="M37" s="129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5</v>
      </c>
      <c r="F38" s="96">
        <f>F3</f>
        <v>36.3</v>
      </c>
      <c r="G38" s="116">
        <f t="shared" si="5"/>
        <v>181.5</v>
      </c>
      <c r="H38" s="96">
        <f>H3</f>
        <v>18.9</v>
      </c>
      <c r="I38" s="96">
        <f>I3</f>
        <v>3.37</v>
      </c>
      <c r="J38" s="107"/>
      <c r="K38" s="116"/>
      <c r="L38" s="116">
        <f t="shared" si="6"/>
        <v>0</v>
      </c>
      <c r="M38" s="129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9</v>
      </c>
      <c r="F39" s="96">
        <f>F3</f>
        <v>36.3</v>
      </c>
      <c r="G39" s="116">
        <f t="shared" si="5"/>
        <v>326.7</v>
      </c>
      <c r="H39" s="96">
        <f>H3</f>
        <v>18.9</v>
      </c>
      <c r="I39" s="96">
        <f>I3</f>
        <v>3.37</v>
      </c>
      <c r="J39" s="107"/>
      <c r="K39" s="116"/>
      <c r="L39" s="116">
        <f t="shared" si="6"/>
        <v>0</v>
      </c>
      <c r="M39" s="129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10</v>
      </c>
      <c r="F40" s="96">
        <f>F3</f>
        <v>36.3</v>
      </c>
      <c r="G40" s="116">
        <f t="shared" si="5"/>
        <v>363</v>
      </c>
      <c r="H40" s="96">
        <f>H3</f>
        <v>18.9</v>
      </c>
      <c r="I40" s="96">
        <f>I3</f>
        <v>3.37</v>
      </c>
      <c r="J40" s="107"/>
      <c r="K40" s="116"/>
      <c r="L40" s="116">
        <f t="shared" si="6"/>
        <v>0</v>
      </c>
      <c r="M40" s="129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11</v>
      </c>
      <c r="F41" s="96">
        <f>F3</f>
        <v>36.3</v>
      </c>
      <c r="G41" s="116">
        <f t="shared" si="5"/>
        <v>399.29999999999995</v>
      </c>
      <c r="H41" s="96">
        <f>H3</f>
        <v>18.9</v>
      </c>
      <c r="I41" s="96">
        <f>I3</f>
        <v>3.37</v>
      </c>
      <c r="J41" s="107"/>
      <c r="K41" s="116"/>
      <c r="L41" s="116">
        <f t="shared" si="6"/>
        <v>0</v>
      </c>
      <c r="M41" s="129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3</v>
      </c>
      <c r="F42" s="96">
        <f>F3</f>
        <v>36.3</v>
      </c>
      <c r="G42" s="116">
        <f t="shared" si="5"/>
        <v>108.89999999999999</v>
      </c>
      <c r="H42" s="96">
        <f>H3</f>
        <v>18.9</v>
      </c>
      <c r="I42" s="96">
        <f>I3</f>
        <v>3.37</v>
      </c>
      <c r="J42" s="107"/>
      <c r="K42" s="116"/>
      <c r="L42" s="116">
        <f t="shared" si="6"/>
        <v>0</v>
      </c>
      <c r="M42" s="129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9</v>
      </c>
      <c r="F43" s="96">
        <f>F3</f>
        <v>36.3</v>
      </c>
      <c r="G43" s="116">
        <f t="shared" si="5"/>
        <v>326.7</v>
      </c>
      <c r="H43" s="96">
        <f>H3</f>
        <v>18.9</v>
      </c>
      <c r="I43" s="96">
        <f>I3</f>
        <v>3.37</v>
      </c>
      <c r="J43" s="107"/>
      <c r="K43" s="116"/>
      <c r="L43" s="116">
        <f t="shared" si="6"/>
        <v>0</v>
      </c>
      <c r="M43" s="129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3</v>
      </c>
      <c r="F44" s="96">
        <f>F3</f>
        <v>36.3</v>
      </c>
      <c r="G44" s="116">
        <f t="shared" si="5"/>
        <v>108.89999999999999</v>
      </c>
      <c r="H44" s="96">
        <f>H3</f>
        <v>18.9</v>
      </c>
      <c r="I44" s="96">
        <f>I3</f>
        <v>3.37</v>
      </c>
      <c r="J44" s="107"/>
      <c r="K44" s="116"/>
      <c r="L44" s="116">
        <f t="shared" si="6"/>
        <v>0</v>
      </c>
      <c r="M44" s="129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7</v>
      </c>
      <c r="F45" s="96">
        <f>F3</f>
        <v>36.3</v>
      </c>
      <c r="G45" s="116">
        <f t="shared" si="5"/>
        <v>254.09999999999997</v>
      </c>
      <c r="H45" s="96">
        <f>H3</f>
        <v>18.9</v>
      </c>
      <c r="I45" s="96">
        <f>I3</f>
        <v>3.37</v>
      </c>
      <c r="J45" s="107"/>
      <c r="K45" s="116"/>
      <c r="L45" s="116">
        <f t="shared" si="6"/>
        <v>0</v>
      </c>
      <c r="M45" s="129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5</v>
      </c>
      <c r="F46" s="96">
        <f>F3</f>
        <v>36.3</v>
      </c>
      <c r="G46" s="116">
        <f t="shared" si="5"/>
        <v>181.5</v>
      </c>
      <c r="H46" s="96">
        <f>H3</f>
        <v>18.9</v>
      </c>
      <c r="I46" s="96">
        <f>I3</f>
        <v>3.37</v>
      </c>
      <c r="J46" s="107"/>
      <c r="K46" s="116"/>
      <c r="L46" s="116">
        <f t="shared" si="6"/>
        <v>0</v>
      </c>
      <c r="M46" s="129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5</v>
      </c>
      <c r="F47" s="96">
        <f>F3</f>
        <v>36.3</v>
      </c>
      <c r="G47" s="116">
        <f t="shared" si="5"/>
        <v>181.5</v>
      </c>
      <c r="H47" s="96">
        <f>H3</f>
        <v>18.9</v>
      </c>
      <c r="I47" s="96">
        <f>I3</f>
        <v>3.37</v>
      </c>
      <c r="J47" s="107"/>
      <c r="K47" s="116"/>
      <c r="L47" s="116">
        <f t="shared" si="6"/>
        <v>0</v>
      </c>
      <c r="M47" s="129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11</v>
      </c>
      <c r="F48" s="96">
        <f>F3</f>
        <v>36.3</v>
      </c>
      <c r="G48" s="116">
        <f t="shared" si="5"/>
        <v>399.29999999999995</v>
      </c>
      <c r="H48" s="96">
        <f>H3</f>
        <v>18.9</v>
      </c>
      <c r="I48" s="96">
        <f>I3</f>
        <v>3.37</v>
      </c>
      <c r="J48" s="107"/>
      <c r="K48" s="116"/>
      <c r="L48" s="116">
        <f t="shared" si="6"/>
        <v>0</v>
      </c>
      <c r="M48" s="129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36.3</v>
      </c>
      <c r="G49" s="116">
        <f t="shared" si="5"/>
        <v>0</v>
      </c>
      <c r="H49" s="96">
        <f>H3</f>
        <v>18.9</v>
      </c>
      <c r="I49" s="96">
        <f>I3</f>
        <v>3.37</v>
      </c>
      <c r="J49" s="107"/>
      <c r="K49" s="116"/>
      <c r="L49" s="116">
        <f t="shared" si="6"/>
        <v>0</v>
      </c>
      <c r="M49" s="129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4</v>
      </c>
      <c r="F50" s="96">
        <f>F3</f>
        <v>36.3</v>
      </c>
      <c r="G50" s="116">
        <f t="shared" si="5"/>
        <v>145.2</v>
      </c>
      <c r="H50" s="96">
        <f>H3</f>
        <v>18.9</v>
      </c>
      <c r="I50" s="96">
        <f>I3</f>
        <v>3.37</v>
      </c>
      <c r="J50" s="107"/>
      <c r="K50" s="116"/>
      <c r="L50" s="116">
        <f t="shared" si="6"/>
        <v>0</v>
      </c>
      <c r="M50" s="129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8</v>
      </c>
      <c r="F51" s="96">
        <f>F3</f>
        <v>36.3</v>
      </c>
      <c r="G51" s="116">
        <f t="shared" si="5"/>
        <v>290.4</v>
      </c>
      <c r="H51" s="96">
        <f>H3</f>
        <v>18.9</v>
      </c>
      <c r="I51" s="96">
        <f>I3</f>
        <v>3.37</v>
      </c>
      <c r="J51" s="107"/>
      <c r="K51" s="116"/>
      <c r="L51" s="116">
        <f t="shared" si="6"/>
        <v>0</v>
      </c>
      <c r="M51" s="129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5</v>
      </c>
      <c r="F52" s="97">
        <f>F3</f>
        <v>36.3</v>
      </c>
      <c r="G52" s="118">
        <f t="shared" si="5"/>
        <v>181.5</v>
      </c>
      <c r="H52" s="97">
        <f>H3</f>
        <v>18.9</v>
      </c>
      <c r="I52" s="97">
        <f>I3</f>
        <v>3.37</v>
      </c>
      <c r="J52" s="54"/>
      <c r="K52" s="118"/>
      <c r="L52" s="116">
        <f t="shared" si="6"/>
        <v>0</v>
      </c>
      <c r="M52" s="130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28">
        <f>SUM(E3:E52)</f>
        <v>258</v>
      </c>
      <c r="F53" s="108"/>
      <c r="G53" s="112">
        <f>SUM(G3:G52)</f>
        <v>9365.4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2020-04-26T10:01:03Z</cp:lastPrinted>
  <dcterms:created xsi:type="dcterms:W3CDTF">2011-02-24T08:44:16Z</dcterms:created>
  <dcterms:modified xsi:type="dcterms:W3CDTF">2020-04-27T08:41:18Z</dcterms:modified>
  <cp:category/>
  <cp:version/>
  <cp:contentType/>
  <cp:contentStatus/>
</cp:coreProperties>
</file>