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<sst xmlns="http://schemas.openxmlformats.org/spreadsheetml/2006/main" count="491" uniqueCount="347">
  <si>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</si>
  <si>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</si>
  <si>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</si>
  <si>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</si>
  <si>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</si>
  <si>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</si>
  <si>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</si>
  <si>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</si>
  <si>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</si>
  <si>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</si>
  <si>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</si>
  <si>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</si>
  <si>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</si>
  <si>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</si>
  <si>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</si>
  <si>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</si>
  <si>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</si>
  <si>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</si>
  <si>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</si>
  <si>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</si>
  <si>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</si>
  <si>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</si>
  <si>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</si>
  <si>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</si>
  <si>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</si>
  <si>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</si>
  <si>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</si>
  <si>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</si>
  <si>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</si>
  <si>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</si>
  <si>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</si>
  <si>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</si>
  <si>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</si>
  <si>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</si>
  <si>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</si>
  <si>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</si>
  <si>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</si>
  <si>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</si>
  <si>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</si>
  <si>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</si>
  <si>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</si>
  <si>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</si>
  <si>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</si>
  <si>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</si>
  <si>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</si>
  <si>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</si>
  <si>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</si>
  <si>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</si>
  <si>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</si>
  <si>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</si>
  <si>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</si>
  <si>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</si>
  <si>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</si>
  <si>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</si>
  <si>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</si>
  <si>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</si>
  <si>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</si>
  <si>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</si>
  <si>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</si>
  <si>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</si>
  <si>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</si>
  <si>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</si>
  <si>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</si>
  <si>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</si>
  <si>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</si>
  <si>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</si>
  <si>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</si>
  <si>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</si>
  <si>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</si>
  <si>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</si>
  <si>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</si>
  <si>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</si>
  <si>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</si>
  <si>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</si>
  <si>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</si>
  <si>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</si>
  <si>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</si>
  <si>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</si>
  <si>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</si>
  <si>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</si>
  <si>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</si>
  <si>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</si>
  <si>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</si>
  <si>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</si>
  <si>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</si>
  <si>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</si>
  <si>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</si>
  <si>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</si>
  <si>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</si>
  <si>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</si>
  <si>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</si>
  <si>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</si>
  <si>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</si>
  <si>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</si>
  <si>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</si>
  <si>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</si>
  <si>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</si>
  <si>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</si>
  <si>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</si>
  <si>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</si>
  <si>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</si>
  <si>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</si>
  <si>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</si>
  <si>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</si>
  <si>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</si>
  <si>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</si>
  <si>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</si>
  <si>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</si>
  <si>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</si>
  <si>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</si>
  <si>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</si>
  <si>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</si>
  <si>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</si>
  <si>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</si>
  <si>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</si>
  <si>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</si>
  <si>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</si>
  <si>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</si>
  <si>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</si>
  <si>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</si>
  <si>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</si>
  <si>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</si>
  <si>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</si>
  <si>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</si>
  <si>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</si>
  <si>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</si>
  <si>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</si>
  <si>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</si>
  <si>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</si>
  <si>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</si>
  <si>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</si>
  <si>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</si>
  <si>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</si>
  <si>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</si>
  <si>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</si>
  <si>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</si>
  <si>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</si>
  <si>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</si>
  <si>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</si>
  <si>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</si>
  <si>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</si>
  <si>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</si>
  <si>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</si>
  <si>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</si>
  <si>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</si>
  <si>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</si>
  <si>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</si>
  <si>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</si>
  <si>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</si>
  <si>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</si>
  <si>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</si>
  <si>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</si>
  <si>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</si>
  <si>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</si>
  <si>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</si>
  <si>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</si>
  <si>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</si>
  <si>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</si>
  <si>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</si>
  <si>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</si>
  <si>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</si>
  <si>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</si>
  <si>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</si>
  <si>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</si>
  <si>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</si>
  <si>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</si>
  <si>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</si>
  <si>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</si>
  <si>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</si>
  <si>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</si>
  <si>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</si>
  <si>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</si>
  <si>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</si>
  <si>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</si>
  <si>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</si>
  <si>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</si>
  <si>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</si>
  <si>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</si>
  <si>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</si>
  <si>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</si>
  <si>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</si>
  <si>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</si>
  <si>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</si>
  <si>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</si>
  <si>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</si>
  <si>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</si>
  <si>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</si>
  <si>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</si>
  <si>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</si>
  <si>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</si>
  <si>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</si>
  <si>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</si>
  <si>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</si>
  <si>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</si>
  <si>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</si>
  <si>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</si>
  <si>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</si>
  <si>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</si>
  <si>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</si>
  <si>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</si>
  <si>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</si>
  <si>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</si>
  <si>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</si>
  <si>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</si>
  <si>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</si>
  <si>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</si>
  <si>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</si>
  <si>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</si>
  <si>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</si>
  <si>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</si>
  <si>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</si>
  <si>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</si>
  <si>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</si>
  <si>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</si>
  <si>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</si>
  <si>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</si>
  <si>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</si>
  <si>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</si>
  <si>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</si>
  <si>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</si>
  <si>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</si>
  <si>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</si>
  <si>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</si>
  <si>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</si>
  <si>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</si>
  <si>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</si>
  <si>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</si>
  <si>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</si>
  <si>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</si>
  <si>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</si>
  <si>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</si>
  <si>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</si>
  <si>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</si>
  <si>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</si>
  <si>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</si>
  <si>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</si>
  <si>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</si>
  <si>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</si>
  <si>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</si>
  <si>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</si>
  <si>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</si>
  <si>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</si>
  <si>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</si>
  <si>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</si>
  <si>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</si>
  <si>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</si>
  <si>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</si>
  <si>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</si>
  <si>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</si>
  <si>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</si>
  <si>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</si>
  <si>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</si>
  <si>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</si>
  <si>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</si>
  <si>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</si>
  <si>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</si>
  <si>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</si>
  <si>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</si>
  <si>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</si>
  <si>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</si>
  <si>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</si>
  <si>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</si>
  <si>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</si>
  <si>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</si>
  <si>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</si>
  <si>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</si>
  <si>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</si>
  <si>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</si>
  <si>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</si>
  <si>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</si>
  <si>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</si>
  <si>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</si>
  <si>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</si>
  <si>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</si>
  <si>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</si>
  <si>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</si>
  <si>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</si>
  <si>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</si>
  <si>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</si>
  <si>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</si>
  <si>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</si>
  <si>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</si>
  <si>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</si>
  <si>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</si>
  <si>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</si>
  <si>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</si>
  <si>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</si>
  <si>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</si>
  <si>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</si>
  <si>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</si>
  <si>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</si>
  <si>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</si>
  <si>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</si>
  <si>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</si>
  <si>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</si>
  <si>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</si>
  <si>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</si>
  <si>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</si>
  <si>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</si>
  <si>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</si>
  <si>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</si>
  <si>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</si>
  <si>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</si>
  <si>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</si>
  <si>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</si>
  <si>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</si>
  <si>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</si>
  <si>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</si>
  <si>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</si>
  <si>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</si>
  <si>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</si>
  <si>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</si>
  <si>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</si>
  <si>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</si>
  <si>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</si>
  <si>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</si>
  <si>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</si>
  <si>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</si>
  <si>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</si>
  <si>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</si>
  <si>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</si>
  <si>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</si>
  <si>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</si>
  <si>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</si>
  <si>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</si>
  <si>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</si>
  <si>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</si>
  <si>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</si>
  <si>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</si>
  <si>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</si>
  <si>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</si>
  <si>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</si>
  <si>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</si>
  <si>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</si>
  <si>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</si>
  <si>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</si>
  <si>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</si>
  <si>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</si>
  <si>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</si>
  <si>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</si>
  <si>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</si>
  <si>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</si>
  <si>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>Лебедев И.В</t>
  </si>
  <si>
    <t xml:space="preserve"> РАСЧЕТ ГВС И ОДН  ГВС, ТКО, ОТОПЛЕНИЕ  ЗА ДЕКАБРЬ 2019 года</t>
  </si>
  <si>
    <t>Пономарева Н.В.</t>
  </si>
  <si>
    <t>Поняков А.А.</t>
  </si>
  <si>
    <t>Коринец С.А.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</si>
</sst>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0" t="s">
        <v>188</v>
      </c>
      <c r="C8" s="224" t="s">
        <v>217</v>
      </c>
      <c r="D8" s="225"/>
      <c r="E8" s="225"/>
      <c r="F8" s="226"/>
      <c r="G8" s="90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0"/>
      <c r="C9" s="224" t="s">
        <v>225</v>
      </c>
      <c r="D9" s="225"/>
      <c r="E9" s="225"/>
      <c r="F9" s="226"/>
      <c r="G9" s="91">
        <f>J31</f>
        <v>2332.4</v>
      </c>
      <c r="H9" s="257"/>
      <c r="I9" s="258"/>
      <c r="J9" s="259"/>
      <c r="K9" s="266"/>
      <c r="L9" s="26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5"/>
      <c r="C11" s="180"/>
      <c r="D11" s="67" t="s">
        <v>218</v>
      </c>
      <c r="E11" s="180"/>
      <c r="F11" s="180"/>
      <c r="G11" s="180"/>
      <c r="H11" s="67" t="s">
        <v>18</v>
      </c>
      <c r="I11" s="180"/>
      <c r="J11" s="180"/>
      <c r="K11" s="180"/>
      <c r="L11" s="2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7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7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7"/>
      <c r="B15" s="68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8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7"/>
      <c r="B16" s="195" t="s">
        <v>227</v>
      </c>
      <c r="C16" s="196"/>
      <c r="D16" s="88">
        <f>INDEX('[1]жильцы'!E:E,DB1)</f>
        <v>35.2</v>
      </c>
      <c r="E16" s="92" t="s">
        <v>241</v>
      </c>
      <c r="F16" s="195" t="s">
        <v>216</v>
      </c>
      <c r="G16" s="197"/>
      <c r="H16" s="196"/>
      <c r="I16" s="88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7"/>
      <c r="B17" s="195" t="s">
        <v>215</v>
      </c>
      <c r="C17" s="196"/>
      <c r="D17" s="88">
        <f>INDEX('[1]жильцы'!H:H,DB1)</f>
        <v>1</v>
      </c>
      <c r="E17" s="93" t="s">
        <v>219</v>
      </c>
      <c r="F17" s="213" t="s">
        <v>259</v>
      </c>
      <c r="G17" s="214"/>
      <c r="H17" s="215"/>
      <c r="I17" s="94">
        <v>2731.9</v>
      </c>
      <c r="J17" s="172" t="s">
        <v>12</v>
      </c>
      <c r="K17" s="172"/>
      <c r="L17" s="1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7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7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7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7" customFormat="1" ht="48" customHeight="1" thickBot="1">
      <c r="B23" s="174"/>
      <c r="C23" s="175"/>
      <c r="D23" s="69" t="s">
        <v>218</v>
      </c>
      <c r="E23" s="176"/>
      <c r="F23" s="176"/>
      <c r="G23" s="176"/>
      <c r="H23" s="69" t="s">
        <v>18</v>
      </c>
      <c r="I23" s="176"/>
      <c r="J23" s="176"/>
      <c r="K23" s="176"/>
      <c r="L23" s="177"/>
    </row>
    <row r="24" spans="1:12" s="37" customFormat="1" ht="35.25" customHeight="1" thickTop="1">
      <c r="A24" s="70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7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7"/>
      <c r="B26" s="202"/>
      <c r="C26" s="194"/>
      <c r="D26" s="71" t="s">
        <v>245</v>
      </c>
      <c r="E26" s="71" t="s">
        <v>246</v>
      </c>
      <c r="F26" s="218"/>
      <c r="G26" s="219"/>
      <c r="H26" s="71" t="s">
        <v>245</v>
      </c>
      <c r="I26" s="71" t="s">
        <v>246</v>
      </c>
      <c r="J26" s="239"/>
      <c r="K26" s="239"/>
      <c r="L26" s="22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0">
        <v>5</v>
      </c>
      <c r="G27" s="22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8">
        <v>10.84</v>
      </c>
      <c r="G28" s="17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8">
        <v>1.48</v>
      </c>
      <c r="G29" s="17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8">
        <v>0</v>
      </c>
      <c r="G30" s="17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8">
        <v>159.81</v>
      </c>
      <c r="G31" s="17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8">
        <v>160.82</v>
      </c>
      <c r="G32" s="17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8">
        <v>25.17</v>
      </c>
      <c r="G33" s="17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8">
        <v>25.17</v>
      </c>
      <c r="G34" s="17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8">
        <v>42.1</v>
      </c>
      <c r="G35" s="17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8">
        <v>2.26</v>
      </c>
      <c r="G36" s="17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8">
        <v>2.26</v>
      </c>
      <c r="G37" s="17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8"/>
      <c r="G38" s="17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7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7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Q13" sqref="Q13"/>
    </sheetView>
  </sheetViews>
  <sheetFormatPr defaultColWidth="9.00390625" defaultRowHeight="14.25"/>
  <cols>
    <col min="1" max="1" width="11.25390625" style="0" customWidth="1"/>
    <col min="2" max="2" width="5.25390625" style="0" customWidth="1"/>
    <col min="3" max="3" width="7.00390625" style="0" customWidth="1"/>
    <col min="4" max="4" width="6.37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5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338</v>
      </c>
      <c r="D2" s="109" t="s">
        <v>331</v>
      </c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 t="s">
        <v>339</v>
      </c>
      <c r="K2" s="99" t="s">
        <v>334</v>
      </c>
      <c r="L2" s="109" t="s">
        <v>335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2500.904</v>
      </c>
      <c r="D3" s="113">
        <f aca="true" t="shared" si="0" ref="D3:D8">SUM(G3+K3)</f>
        <v>137.88</v>
      </c>
      <c r="E3" s="106">
        <v>0.3</v>
      </c>
      <c r="F3" s="105">
        <v>459.6</v>
      </c>
      <c r="G3" s="113">
        <f>F3*E3</f>
        <v>137.88</v>
      </c>
      <c r="H3" s="105">
        <v>50.32</v>
      </c>
      <c r="I3" s="105">
        <v>70</v>
      </c>
      <c r="J3" s="106">
        <v>0</v>
      </c>
      <c r="K3" s="113">
        <f aca="true" t="shared" si="1" ref="K3:K26">B3*J3*F3</f>
        <v>0</v>
      </c>
      <c r="L3" s="113">
        <f>N3*I3</f>
        <v>70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2" ref="C4:C34">M4*H4</f>
        <v>2360.008</v>
      </c>
      <c r="D4" s="114">
        <f t="shared" si="0"/>
        <v>1286.8799999999999</v>
      </c>
      <c r="E4" s="107">
        <v>2.8</v>
      </c>
      <c r="F4" s="96">
        <f>F3</f>
        <v>459.6</v>
      </c>
      <c r="G4" s="114">
        <f>F4*E4</f>
        <v>1286.8799999999999</v>
      </c>
      <c r="H4" s="96">
        <f>H3</f>
        <v>50.32</v>
      </c>
      <c r="I4" s="96">
        <f>I3</f>
        <v>70</v>
      </c>
      <c r="J4" s="107">
        <f>J3</f>
        <v>0</v>
      </c>
      <c r="K4" s="114">
        <f>B4*J4*F4</f>
        <v>0</v>
      </c>
      <c r="L4" s="114">
        <f aca="true" t="shared" si="3" ref="L4:L34">N4*I4</f>
        <v>210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1771.2640000000001</v>
      </c>
      <c r="D5" s="114">
        <f t="shared" si="0"/>
        <v>1470.7200000000003</v>
      </c>
      <c r="E5" s="107">
        <v>3.2</v>
      </c>
      <c r="F5" s="96">
        <f>F3</f>
        <v>459.6</v>
      </c>
      <c r="G5" s="114">
        <f aca="true" t="shared" si="4" ref="G5:G34">F5*E5</f>
        <v>1470.7200000000003</v>
      </c>
      <c r="H5" s="96">
        <f>H3</f>
        <v>50.32</v>
      </c>
      <c r="I5" s="96">
        <f>I3</f>
        <v>70</v>
      </c>
      <c r="J5" s="107">
        <f>J3</f>
        <v>0</v>
      </c>
      <c r="K5" s="114">
        <f t="shared" si="1"/>
        <v>0</v>
      </c>
      <c r="L5" s="114">
        <f t="shared" si="3"/>
        <v>140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2420.3920000000003</v>
      </c>
      <c r="D6" s="114">
        <f t="shared" si="0"/>
        <v>0</v>
      </c>
      <c r="E6" s="107">
        <v>0</v>
      </c>
      <c r="F6" s="96">
        <f>F3</f>
        <v>459.6</v>
      </c>
      <c r="G6" s="114">
        <f t="shared" si="4"/>
        <v>0</v>
      </c>
      <c r="H6" s="96">
        <f>H3</f>
        <v>50.32</v>
      </c>
      <c r="I6" s="96">
        <f>I3</f>
        <v>70</v>
      </c>
      <c r="J6" s="107">
        <f>J3</f>
        <v>0</v>
      </c>
      <c r="K6" s="114">
        <f t="shared" si="1"/>
        <v>0</v>
      </c>
      <c r="L6" s="114">
        <f>N6*I6</f>
        <v>70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2385.168</v>
      </c>
      <c r="D7" s="114">
        <f t="shared" si="0"/>
        <v>0</v>
      </c>
      <c r="E7" s="107">
        <v>0</v>
      </c>
      <c r="F7" s="96">
        <f>F3</f>
        <v>459.6</v>
      </c>
      <c r="G7" s="114">
        <f t="shared" si="4"/>
        <v>0</v>
      </c>
      <c r="H7" s="96">
        <f>H3</f>
        <v>50.32</v>
      </c>
      <c r="I7" s="96">
        <f>I3</f>
        <v>70</v>
      </c>
      <c r="J7" s="107">
        <f>J3</f>
        <v>0</v>
      </c>
      <c r="K7" s="114">
        <f t="shared" si="1"/>
        <v>0</v>
      </c>
      <c r="L7" s="114">
        <f t="shared" si="3"/>
        <v>70</v>
      </c>
      <c r="M7" s="107">
        <v>47.4</v>
      </c>
      <c r="N7" s="119">
        <v>1</v>
      </c>
    </row>
    <row r="8" spans="1:14" ht="14.25">
      <c r="A8" s="49" t="s">
        <v>344</v>
      </c>
      <c r="B8" s="52">
        <v>48.4</v>
      </c>
      <c r="C8" s="116">
        <f t="shared" si="2"/>
        <v>2435.488</v>
      </c>
      <c r="D8" s="114">
        <f t="shared" si="0"/>
        <v>0</v>
      </c>
      <c r="E8" s="107">
        <v>0</v>
      </c>
      <c r="F8" s="96">
        <f>F3</f>
        <v>459.6</v>
      </c>
      <c r="G8" s="114">
        <f t="shared" si="4"/>
        <v>0</v>
      </c>
      <c r="H8" s="96">
        <f>H3</f>
        <v>50.32</v>
      </c>
      <c r="I8" s="96">
        <f>I3</f>
        <v>70</v>
      </c>
      <c r="J8" s="107">
        <f>J3</f>
        <v>0</v>
      </c>
      <c r="K8" s="114">
        <f t="shared" si="1"/>
        <v>0</v>
      </c>
      <c r="L8" s="114">
        <f t="shared" si="3"/>
        <v>70</v>
      </c>
      <c r="M8" s="107">
        <v>48.4</v>
      </c>
      <c r="N8" s="119">
        <v>1</v>
      </c>
    </row>
    <row r="9" spans="1:14" ht="14.25">
      <c r="A9" s="49" t="s">
        <v>336</v>
      </c>
      <c r="B9" s="52">
        <v>49.7</v>
      </c>
      <c r="C9" s="116">
        <f t="shared" si="2"/>
        <v>2591.48</v>
      </c>
      <c r="D9" s="114">
        <f aca="true" t="shared" si="5" ref="D9:D52">SUM(G9+K9)</f>
        <v>2435.88</v>
      </c>
      <c r="E9" s="107">
        <v>5.3</v>
      </c>
      <c r="F9" s="96">
        <f>F3</f>
        <v>459.6</v>
      </c>
      <c r="G9" s="114">
        <f t="shared" si="4"/>
        <v>2435.88</v>
      </c>
      <c r="H9" s="96">
        <f>H3</f>
        <v>50.32</v>
      </c>
      <c r="I9" s="96">
        <f>I3</f>
        <v>70</v>
      </c>
      <c r="J9" s="107">
        <f>J3</f>
        <v>0</v>
      </c>
      <c r="K9" s="114">
        <f t="shared" si="1"/>
        <v>0</v>
      </c>
      <c r="L9" s="114">
        <f t="shared" si="3"/>
        <v>210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2"/>
        <v>2339.88</v>
      </c>
      <c r="D10" s="114">
        <f t="shared" si="5"/>
        <v>183.84000000000003</v>
      </c>
      <c r="E10" s="107">
        <v>0.4</v>
      </c>
      <c r="F10" s="96">
        <f>F3</f>
        <v>459.6</v>
      </c>
      <c r="G10" s="114">
        <f t="shared" si="4"/>
        <v>183.84000000000003</v>
      </c>
      <c r="H10" s="96">
        <f>H3</f>
        <v>50.32</v>
      </c>
      <c r="I10" s="96">
        <f>I3</f>
        <v>70</v>
      </c>
      <c r="J10" s="107">
        <f>J3</f>
        <v>0</v>
      </c>
      <c r="K10" s="114">
        <f t="shared" si="1"/>
        <v>0</v>
      </c>
      <c r="L10" s="114">
        <f t="shared" si="3"/>
        <v>210</v>
      </c>
      <c r="M10" s="52">
        <v>46.5</v>
      </c>
      <c r="N10" s="119">
        <v>3</v>
      </c>
    </row>
    <row r="11" spans="1:14" ht="14.25">
      <c r="A11" s="49" t="s">
        <v>285</v>
      </c>
      <c r="B11" s="52">
        <v>48.6</v>
      </c>
      <c r="C11" s="116">
        <f t="shared" si="2"/>
        <v>2445.552</v>
      </c>
      <c r="D11" s="114">
        <f t="shared" si="5"/>
        <v>0</v>
      </c>
      <c r="E11" s="107">
        <v>0</v>
      </c>
      <c r="F11" s="96">
        <f>F3</f>
        <v>459.6</v>
      </c>
      <c r="G11" s="114">
        <f t="shared" si="4"/>
        <v>0</v>
      </c>
      <c r="H11" s="96">
        <f>H3</f>
        <v>50.32</v>
      </c>
      <c r="I11" s="96">
        <f>I3</f>
        <v>70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2"/>
        <v>2455.616</v>
      </c>
      <c r="D12" s="114">
        <f t="shared" si="5"/>
        <v>45.96000000000001</v>
      </c>
      <c r="E12" s="107">
        <v>0.1</v>
      </c>
      <c r="F12" s="96">
        <f>F3</f>
        <v>459.6</v>
      </c>
      <c r="G12" s="114">
        <f t="shared" si="4"/>
        <v>45.96000000000001</v>
      </c>
      <c r="H12" s="96">
        <f>H3</f>
        <v>50.32</v>
      </c>
      <c r="I12" s="96">
        <f>I3</f>
        <v>70</v>
      </c>
      <c r="J12" s="107">
        <f>J3</f>
        <v>0</v>
      </c>
      <c r="K12" s="114">
        <f t="shared" si="1"/>
        <v>0</v>
      </c>
      <c r="L12" s="114">
        <f t="shared" si="3"/>
        <v>140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2"/>
        <v>2334.848</v>
      </c>
      <c r="D13" s="114">
        <f t="shared" si="5"/>
        <v>1240.92</v>
      </c>
      <c r="E13" s="107">
        <v>2.7</v>
      </c>
      <c r="F13" s="96">
        <f>F3</f>
        <v>459.6</v>
      </c>
      <c r="G13" s="114">
        <f t="shared" si="4"/>
        <v>1240.92</v>
      </c>
      <c r="H13" s="96">
        <f>H3</f>
        <v>50.32</v>
      </c>
      <c r="I13" s="96">
        <f>I3</f>
        <v>70</v>
      </c>
      <c r="J13" s="107">
        <f>J3</f>
        <v>0</v>
      </c>
      <c r="K13" s="114">
        <f t="shared" si="1"/>
        <v>0</v>
      </c>
      <c r="L13" s="114">
        <f t="shared" si="3"/>
        <v>280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2"/>
        <v>2420.3920000000003</v>
      </c>
      <c r="D14" s="114">
        <f t="shared" si="5"/>
        <v>413.64000000000004</v>
      </c>
      <c r="E14" s="107">
        <v>0.9</v>
      </c>
      <c r="F14" s="96">
        <f>F3</f>
        <v>459.6</v>
      </c>
      <c r="G14" s="114">
        <f t="shared" si="4"/>
        <v>413.64000000000004</v>
      </c>
      <c r="H14" s="96">
        <f>H3</f>
        <v>50.32</v>
      </c>
      <c r="I14" s="96">
        <f>I3</f>
        <v>70</v>
      </c>
      <c r="J14" s="107">
        <f>J3</f>
        <v>0</v>
      </c>
      <c r="K14" s="114">
        <f t="shared" si="1"/>
        <v>0</v>
      </c>
      <c r="L14" s="114">
        <f t="shared" si="3"/>
        <v>140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2"/>
        <v>2445.552</v>
      </c>
      <c r="D15" s="114">
        <f t="shared" si="5"/>
        <v>2114.16</v>
      </c>
      <c r="E15" s="107">
        <v>4.6</v>
      </c>
      <c r="F15" s="96">
        <f>F3</f>
        <v>459.6</v>
      </c>
      <c r="G15" s="114">
        <f t="shared" si="4"/>
        <v>2114.16</v>
      </c>
      <c r="H15" s="96">
        <f>H3</f>
        <v>50.32</v>
      </c>
      <c r="I15" s="96">
        <f>I3</f>
        <v>70</v>
      </c>
      <c r="J15" s="107">
        <f>J3</f>
        <v>0</v>
      </c>
      <c r="K15" s="114">
        <f t="shared" si="1"/>
        <v>0</v>
      </c>
      <c r="L15" s="114">
        <f t="shared" si="3"/>
        <v>350</v>
      </c>
      <c r="M15" s="52">
        <v>48.6</v>
      </c>
      <c r="N15" s="119">
        <v>5</v>
      </c>
    </row>
    <row r="16" spans="1:14" ht="14.25">
      <c r="A16" s="49" t="s">
        <v>345</v>
      </c>
      <c r="B16" s="52">
        <v>48.7</v>
      </c>
      <c r="C16" s="116">
        <f t="shared" si="2"/>
        <v>2450.5840000000003</v>
      </c>
      <c r="D16" s="114">
        <f t="shared" si="5"/>
        <v>0</v>
      </c>
      <c r="E16" s="107">
        <v>0</v>
      </c>
      <c r="F16" s="96">
        <f>F3</f>
        <v>459.6</v>
      </c>
      <c r="G16" s="114">
        <f t="shared" si="4"/>
        <v>0</v>
      </c>
      <c r="H16" s="96">
        <f>H3</f>
        <v>50.32</v>
      </c>
      <c r="I16" s="96">
        <f>I3</f>
        <v>70</v>
      </c>
      <c r="J16" s="107">
        <f>J3</f>
        <v>0</v>
      </c>
      <c r="K16" s="114">
        <f t="shared" si="1"/>
        <v>0</v>
      </c>
      <c r="L16" s="114">
        <f t="shared" si="3"/>
        <v>0</v>
      </c>
      <c r="M16" s="52">
        <v>48.7</v>
      </c>
      <c r="N16" s="119">
        <v>0</v>
      </c>
    </row>
    <row r="17" spans="1:14" ht="14.25">
      <c r="A17" s="49" t="s">
        <v>290</v>
      </c>
      <c r="B17" s="52">
        <v>48.2</v>
      </c>
      <c r="C17" s="116">
        <f t="shared" si="2"/>
        <v>2425.424</v>
      </c>
      <c r="D17" s="114">
        <f t="shared" si="5"/>
        <v>275.76</v>
      </c>
      <c r="E17" s="107">
        <v>0.6</v>
      </c>
      <c r="F17" s="96">
        <f>F3</f>
        <v>459.6</v>
      </c>
      <c r="G17" s="114">
        <f t="shared" si="4"/>
        <v>275.76</v>
      </c>
      <c r="H17" s="96">
        <f>H3</f>
        <v>50.32</v>
      </c>
      <c r="I17" s="96">
        <f>I3</f>
        <v>70</v>
      </c>
      <c r="J17" s="107">
        <f>J3</f>
        <v>0</v>
      </c>
      <c r="K17" s="114">
        <f t="shared" si="1"/>
        <v>0</v>
      </c>
      <c r="L17" s="114">
        <f t="shared" si="3"/>
        <v>70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2"/>
        <v>2510.968</v>
      </c>
      <c r="D18" s="114">
        <f t="shared" si="5"/>
        <v>91.92000000000002</v>
      </c>
      <c r="E18" s="107">
        <v>0.2</v>
      </c>
      <c r="F18" s="96">
        <f>F3</f>
        <v>459.6</v>
      </c>
      <c r="G18" s="114">
        <f t="shared" si="4"/>
        <v>91.92000000000002</v>
      </c>
      <c r="H18" s="96">
        <f>H3</f>
        <v>50.32</v>
      </c>
      <c r="I18" s="96">
        <f>I3</f>
        <v>70</v>
      </c>
      <c r="J18" s="107">
        <f>J3</f>
        <v>0</v>
      </c>
      <c r="K18" s="114">
        <f t="shared" si="1"/>
        <v>0</v>
      </c>
      <c r="L18" s="114">
        <f t="shared" si="3"/>
        <v>210</v>
      </c>
      <c r="M18" s="52">
        <v>49.9</v>
      </c>
      <c r="N18" s="119">
        <v>3</v>
      </c>
    </row>
    <row r="19" spans="1:14" ht="14.25">
      <c r="A19" s="49" t="s">
        <v>340</v>
      </c>
      <c r="B19" s="52">
        <v>75</v>
      </c>
      <c r="C19" s="116">
        <f t="shared" si="2"/>
        <v>4136.304</v>
      </c>
      <c r="D19" s="114">
        <f t="shared" si="5"/>
        <v>689.4000000000001</v>
      </c>
      <c r="E19" s="107">
        <v>1.5</v>
      </c>
      <c r="F19" s="96">
        <f>F3</f>
        <v>459.6</v>
      </c>
      <c r="G19" s="114">
        <f t="shared" si="4"/>
        <v>689.4000000000001</v>
      </c>
      <c r="H19" s="96">
        <f>H3</f>
        <v>50.32</v>
      </c>
      <c r="I19" s="96">
        <f>I3</f>
        <v>70</v>
      </c>
      <c r="J19" s="107">
        <f>J3</f>
        <v>0</v>
      </c>
      <c r="K19" s="114">
        <f t="shared" si="1"/>
        <v>0</v>
      </c>
      <c r="L19" s="114">
        <f t="shared" si="3"/>
        <v>280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2"/>
        <v>2908.496</v>
      </c>
      <c r="D20" s="114">
        <f t="shared" si="5"/>
        <v>735.3600000000001</v>
      </c>
      <c r="E20" s="107">
        <v>1.6</v>
      </c>
      <c r="F20" s="96">
        <f>F3</f>
        <v>459.6</v>
      </c>
      <c r="G20" s="114">
        <f t="shared" si="4"/>
        <v>735.3600000000001</v>
      </c>
      <c r="H20" s="96">
        <f>H3</f>
        <v>50.32</v>
      </c>
      <c r="I20" s="96">
        <f>I3</f>
        <v>70</v>
      </c>
      <c r="J20" s="107">
        <f>J3</f>
        <v>0</v>
      </c>
      <c r="K20" s="114">
        <f t="shared" si="1"/>
        <v>0</v>
      </c>
      <c r="L20" s="114">
        <f t="shared" si="3"/>
        <v>210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2"/>
        <v>3824.32</v>
      </c>
      <c r="D21" s="114">
        <f t="shared" si="5"/>
        <v>827.2800000000001</v>
      </c>
      <c r="E21" s="107">
        <v>1.8</v>
      </c>
      <c r="F21" s="96">
        <f>F3</f>
        <v>459.6</v>
      </c>
      <c r="G21" s="114">
        <f t="shared" si="4"/>
        <v>827.2800000000001</v>
      </c>
      <c r="H21" s="96">
        <f>H3</f>
        <v>50.32</v>
      </c>
      <c r="I21" s="96">
        <f>I3</f>
        <v>70</v>
      </c>
      <c r="J21" s="107">
        <f>J3</f>
        <v>0</v>
      </c>
      <c r="K21" s="114">
        <f t="shared" si="1"/>
        <v>0</v>
      </c>
      <c r="L21" s="114">
        <f t="shared" si="3"/>
        <v>140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2"/>
        <v>2923.592</v>
      </c>
      <c r="D22" s="114">
        <f t="shared" si="5"/>
        <v>0</v>
      </c>
      <c r="E22" s="107">
        <v>0</v>
      </c>
      <c r="F22" s="96">
        <f>F3</f>
        <v>459.6</v>
      </c>
      <c r="G22" s="114">
        <f t="shared" si="4"/>
        <v>0</v>
      </c>
      <c r="H22" s="96">
        <f>H3</f>
        <v>50.32</v>
      </c>
      <c r="I22" s="96">
        <f>I3</f>
        <v>70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2"/>
        <v>3804.1919999999996</v>
      </c>
      <c r="D23" s="114">
        <f t="shared" si="5"/>
        <v>0</v>
      </c>
      <c r="E23" s="107">
        <v>0</v>
      </c>
      <c r="F23" s="96">
        <f>F3</f>
        <v>459.6</v>
      </c>
      <c r="G23" s="114">
        <f t="shared" si="4"/>
        <v>0</v>
      </c>
      <c r="H23" s="96">
        <f>H3</f>
        <v>50.32</v>
      </c>
      <c r="I23" s="96">
        <f>I3</f>
        <v>70</v>
      </c>
      <c r="J23" s="107">
        <f>J3</f>
        <v>0</v>
      </c>
      <c r="K23" s="114">
        <f t="shared" si="1"/>
        <v>0</v>
      </c>
      <c r="L23" s="114">
        <f t="shared" si="3"/>
        <v>140</v>
      </c>
      <c r="M23" s="52">
        <v>75.6</v>
      </c>
      <c r="N23" s="119">
        <v>2</v>
      </c>
    </row>
    <row r="24" spans="1:14" ht="14.25">
      <c r="A24" s="49" t="s">
        <v>296</v>
      </c>
      <c r="B24" s="52">
        <v>57.6</v>
      </c>
      <c r="C24" s="116">
        <f t="shared" si="2"/>
        <v>2898.4320000000002</v>
      </c>
      <c r="D24" s="114">
        <f t="shared" si="5"/>
        <v>1470.7200000000003</v>
      </c>
      <c r="E24" s="107">
        <v>3.2</v>
      </c>
      <c r="F24" s="96">
        <f>F3</f>
        <v>459.6</v>
      </c>
      <c r="G24" s="114">
        <f t="shared" si="4"/>
        <v>1470.7200000000003</v>
      </c>
      <c r="H24" s="96">
        <f>H3</f>
        <v>50.32</v>
      </c>
      <c r="I24" s="96">
        <f>I3</f>
        <v>70</v>
      </c>
      <c r="J24" s="107">
        <f>J3</f>
        <v>0</v>
      </c>
      <c r="K24" s="114">
        <f t="shared" si="1"/>
        <v>0</v>
      </c>
      <c r="L24" s="114">
        <f t="shared" si="3"/>
        <v>210</v>
      </c>
      <c r="M24" s="52">
        <v>57.6</v>
      </c>
      <c r="N24" s="119">
        <v>3</v>
      </c>
    </row>
    <row r="25" spans="1:14" ht="14.25">
      <c r="A25" s="49" t="s">
        <v>326</v>
      </c>
      <c r="B25" s="52">
        <v>75.8</v>
      </c>
      <c r="C25" s="116">
        <f t="shared" si="2"/>
        <v>4221.848</v>
      </c>
      <c r="D25" s="114">
        <f t="shared" si="5"/>
        <v>2573.7599999999998</v>
      </c>
      <c r="E25" s="107">
        <v>5.6</v>
      </c>
      <c r="F25" s="96">
        <f>F3</f>
        <v>459.6</v>
      </c>
      <c r="G25" s="114">
        <f t="shared" si="4"/>
        <v>2573.7599999999998</v>
      </c>
      <c r="H25" s="96">
        <f>H3</f>
        <v>50.32</v>
      </c>
      <c r="I25" s="96">
        <f>I3</f>
        <v>70</v>
      </c>
      <c r="J25" s="107">
        <f>J3</f>
        <v>0</v>
      </c>
      <c r="K25" s="114">
        <f t="shared" si="1"/>
        <v>0</v>
      </c>
      <c r="L25" s="114">
        <f t="shared" si="3"/>
        <v>280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2"/>
        <v>2893.4</v>
      </c>
      <c r="D26" s="114">
        <f t="shared" si="5"/>
        <v>735.3600000000001</v>
      </c>
      <c r="E26" s="107">
        <v>1.6</v>
      </c>
      <c r="F26" s="96">
        <f>F3</f>
        <v>459.6</v>
      </c>
      <c r="G26" s="114">
        <f t="shared" si="4"/>
        <v>735.3600000000001</v>
      </c>
      <c r="H26" s="96">
        <f>H3</f>
        <v>50.32</v>
      </c>
      <c r="I26" s="96">
        <f>I3</f>
        <v>70</v>
      </c>
      <c r="J26" s="107">
        <f>J3</f>
        <v>0</v>
      </c>
      <c r="K26" s="114">
        <f t="shared" si="1"/>
        <v>0</v>
      </c>
      <c r="L26" s="114">
        <f t="shared" si="3"/>
        <v>70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2"/>
        <v>3794.128</v>
      </c>
      <c r="D27" s="114">
        <f t="shared" si="5"/>
        <v>0</v>
      </c>
      <c r="E27" s="107">
        <v>0</v>
      </c>
      <c r="F27" s="96">
        <f>F3</f>
        <v>459.6</v>
      </c>
      <c r="G27" s="114">
        <f t="shared" si="4"/>
        <v>0</v>
      </c>
      <c r="H27" s="96">
        <f>H3</f>
        <v>50.32</v>
      </c>
      <c r="I27" s="96">
        <f>I3</f>
        <v>70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299</v>
      </c>
      <c r="B28" s="52">
        <v>74.4</v>
      </c>
      <c r="C28" s="116">
        <f t="shared" si="2"/>
        <v>3743.8080000000004</v>
      </c>
      <c r="D28" s="114">
        <f t="shared" si="5"/>
        <v>2160.1200000000003</v>
      </c>
      <c r="E28" s="107">
        <v>4.7</v>
      </c>
      <c r="F28" s="96">
        <f>F3</f>
        <v>459.6</v>
      </c>
      <c r="G28" s="114">
        <f t="shared" si="4"/>
        <v>2160.1200000000003</v>
      </c>
      <c r="H28" s="96">
        <f>H3</f>
        <v>50.32</v>
      </c>
      <c r="I28" s="96">
        <f>I3</f>
        <v>70</v>
      </c>
      <c r="J28" s="107">
        <f>J3</f>
        <v>0</v>
      </c>
      <c r="K28" s="114">
        <f t="shared" si="6"/>
        <v>0</v>
      </c>
      <c r="L28" s="114">
        <f t="shared" si="3"/>
        <v>140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2"/>
        <v>3331.184</v>
      </c>
      <c r="D29" s="114">
        <f t="shared" si="5"/>
        <v>0</v>
      </c>
      <c r="E29" s="107">
        <v>0</v>
      </c>
      <c r="F29" s="96">
        <f>F3</f>
        <v>459.6</v>
      </c>
      <c r="G29" s="114">
        <f t="shared" si="4"/>
        <v>0</v>
      </c>
      <c r="H29" s="96">
        <f>H3</f>
        <v>50.32</v>
      </c>
      <c r="I29" s="96">
        <f>I3</f>
        <v>70</v>
      </c>
      <c r="J29" s="107">
        <f>J3</f>
        <v>0</v>
      </c>
      <c r="K29" s="114">
        <f t="shared" si="6"/>
        <v>0</v>
      </c>
      <c r="L29" s="114">
        <f t="shared" si="3"/>
        <v>140</v>
      </c>
      <c r="M29" s="107">
        <v>66.2</v>
      </c>
      <c r="N29" s="119">
        <v>2</v>
      </c>
    </row>
    <row r="30" spans="1:14" ht="14.25">
      <c r="A30" s="49" t="s">
        <v>315</v>
      </c>
      <c r="B30" s="52">
        <v>74.8</v>
      </c>
      <c r="C30" s="116">
        <f t="shared" si="2"/>
        <v>3763.9359999999997</v>
      </c>
      <c r="D30" s="114">
        <f t="shared" si="5"/>
        <v>965.1600000000001</v>
      </c>
      <c r="E30" s="107">
        <v>2.1</v>
      </c>
      <c r="F30" s="96">
        <f>F3</f>
        <v>459.6</v>
      </c>
      <c r="G30" s="114">
        <f t="shared" si="4"/>
        <v>965.1600000000001</v>
      </c>
      <c r="H30" s="96">
        <f>H3</f>
        <v>50.32</v>
      </c>
      <c r="I30" s="96">
        <f>I3</f>
        <v>70</v>
      </c>
      <c r="J30" s="107">
        <f>J3</f>
        <v>0</v>
      </c>
      <c r="K30" s="114">
        <f t="shared" si="6"/>
        <v>0</v>
      </c>
      <c r="L30" s="114">
        <f t="shared" si="3"/>
        <v>70</v>
      </c>
      <c r="M30" s="52">
        <v>74.8</v>
      </c>
      <c r="N30" s="119">
        <v>1</v>
      </c>
    </row>
    <row r="31" spans="1:14" ht="14.25">
      <c r="A31" s="49" t="s">
        <v>301</v>
      </c>
      <c r="B31" s="52">
        <v>57.5</v>
      </c>
      <c r="C31" s="116">
        <f t="shared" si="2"/>
        <v>2893.4</v>
      </c>
      <c r="D31" s="114">
        <f t="shared" si="5"/>
        <v>0</v>
      </c>
      <c r="E31" s="107">
        <v>0</v>
      </c>
      <c r="F31" s="96">
        <f>F3</f>
        <v>459.6</v>
      </c>
      <c r="G31" s="114">
        <f t="shared" si="4"/>
        <v>0</v>
      </c>
      <c r="H31" s="96">
        <f>H3</f>
        <v>50.32</v>
      </c>
      <c r="I31" s="96">
        <f>I3</f>
        <v>70</v>
      </c>
      <c r="J31" s="107">
        <f>J3</f>
        <v>0</v>
      </c>
      <c r="K31" s="114">
        <f t="shared" si="6"/>
        <v>0</v>
      </c>
      <c r="L31" s="114">
        <f t="shared" si="3"/>
        <v>70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2"/>
        <v>3824.32</v>
      </c>
      <c r="D32" s="114">
        <f t="shared" si="5"/>
        <v>689.4000000000001</v>
      </c>
      <c r="E32" s="107">
        <v>1.5</v>
      </c>
      <c r="F32" s="96">
        <f>F3</f>
        <v>459.6</v>
      </c>
      <c r="G32" s="114">
        <f t="shared" si="4"/>
        <v>689.4000000000001</v>
      </c>
      <c r="H32" s="96">
        <f>H3</f>
        <v>50.32</v>
      </c>
      <c r="I32" s="96">
        <f>I3</f>
        <v>70</v>
      </c>
      <c r="J32" s="107">
        <f>J3</f>
        <v>0</v>
      </c>
      <c r="K32" s="114">
        <f t="shared" si="6"/>
        <v>0</v>
      </c>
      <c r="L32" s="114">
        <f t="shared" si="3"/>
        <v>210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2"/>
        <v>3074.552</v>
      </c>
      <c r="D33" s="114">
        <f t="shared" si="5"/>
        <v>0</v>
      </c>
      <c r="E33" s="107">
        <v>0</v>
      </c>
      <c r="F33" s="96">
        <f>F3</f>
        <v>459.6</v>
      </c>
      <c r="G33" s="114">
        <f t="shared" si="4"/>
        <v>0</v>
      </c>
      <c r="H33" s="96">
        <f>H3</f>
        <v>50.32</v>
      </c>
      <c r="I33" s="96">
        <f>I3</f>
        <v>70</v>
      </c>
      <c r="J33" s="107">
        <f>J3</f>
        <v>0</v>
      </c>
      <c r="K33" s="114">
        <f t="shared" si="6"/>
        <v>0</v>
      </c>
      <c r="L33" s="114">
        <f t="shared" si="3"/>
        <v>140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2"/>
        <v>3794.128</v>
      </c>
      <c r="D34" s="114">
        <f t="shared" si="5"/>
        <v>0</v>
      </c>
      <c r="E34" s="107">
        <v>0</v>
      </c>
      <c r="F34" s="96">
        <f>F3</f>
        <v>459.6</v>
      </c>
      <c r="G34" s="114">
        <f t="shared" si="4"/>
        <v>0</v>
      </c>
      <c r="H34" s="96">
        <f>H3</f>
        <v>50.32</v>
      </c>
      <c r="I34" s="96">
        <f>I3</f>
        <v>70</v>
      </c>
      <c r="J34" s="107">
        <f>J3</f>
        <v>0</v>
      </c>
      <c r="K34" s="114">
        <f t="shared" si="6"/>
        <v>0</v>
      </c>
      <c r="L34" s="114">
        <f t="shared" si="3"/>
        <v>140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2908.496</v>
      </c>
      <c r="D35" s="114">
        <f t="shared" si="5"/>
        <v>0</v>
      </c>
      <c r="E35" s="107">
        <v>0</v>
      </c>
      <c r="F35" s="96">
        <f>F3</f>
        <v>459.6</v>
      </c>
      <c r="G35" s="114">
        <f aca="true" t="shared" si="7" ref="G35:G52">F35*E35</f>
        <v>0</v>
      </c>
      <c r="H35" s="96">
        <f>H3</f>
        <v>50.32</v>
      </c>
      <c r="I35" s="96">
        <f>I3</f>
        <v>70</v>
      </c>
      <c r="J35" s="107">
        <f>J3</f>
        <v>0</v>
      </c>
      <c r="K35" s="114">
        <f t="shared" si="6"/>
        <v>0</v>
      </c>
      <c r="L35" s="114">
        <f aca="true" t="shared" si="8" ref="L35:L52">N35*I35</f>
        <v>280</v>
      </c>
      <c r="M35" s="52">
        <v>57.8</v>
      </c>
      <c r="N35" s="119">
        <v>4</v>
      </c>
    </row>
    <row r="36" spans="1:14" ht="14.25">
      <c r="A36" s="49" t="s">
        <v>332</v>
      </c>
      <c r="B36" s="52">
        <v>76.6</v>
      </c>
      <c r="C36" s="116">
        <f aca="true" t="shared" si="9" ref="C36:C52">M36*H36</f>
        <v>3854.5119999999997</v>
      </c>
      <c r="D36" s="114">
        <f t="shared" si="5"/>
        <v>459.6</v>
      </c>
      <c r="E36" s="107">
        <v>1</v>
      </c>
      <c r="F36" s="96">
        <f>F3</f>
        <v>459.6</v>
      </c>
      <c r="G36" s="114">
        <f t="shared" si="7"/>
        <v>459.6</v>
      </c>
      <c r="H36" s="96">
        <f>H3</f>
        <v>50.32</v>
      </c>
      <c r="I36" s="96">
        <f>I3</f>
        <v>70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280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9"/>
        <v>2948.752</v>
      </c>
      <c r="D37" s="114">
        <f t="shared" si="5"/>
        <v>919.2</v>
      </c>
      <c r="E37" s="107">
        <v>2</v>
      </c>
      <c r="F37" s="96">
        <f>F3</f>
        <v>459.6</v>
      </c>
      <c r="G37" s="114">
        <f t="shared" si="7"/>
        <v>919.2</v>
      </c>
      <c r="H37" s="96">
        <f>H3</f>
        <v>50.32</v>
      </c>
      <c r="I37" s="96">
        <f>I3</f>
        <v>70</v>
      </c>
      <c r="J37" s="107">
        <f>J3</f>
        <v>0</v>
      </c>
      <c r="K37" s="114">
        <f t="shared" si="10"/>
        <v>0</v>
      </c>
      <c r="L37" s="114">
        <f t="shared" si="8"/>
        <v>140</v>
      </c>
      <c r="M37" s="52">
        <v>58.6</v>
      </c>
      <c r="N37" s="119">
        <v>2</v>
      </c>
    </row>
    <row r="38" spans="1:14" ht="14.25">
      <c r="A38" s="49" t="s">
        <v>346</v>
      </c>
      <c r="B38" s="52">
        <v>36.1</v>
      </c>
      <c r="C38" s="116">
        <f t="shared" si="9"/>
        <v>1816.5520000000001</v>
      </c>
      <c r="D38" s="114">
        <f t="shared" si="5"/>
        <v>0</v>
      </c>
      <c r="E38" s="107">
        <v>0</v>
      </c>
      <c r="F38" s="96">
        <f>F3</f>
        <v>459.6</v>
      </c>
      <c r="G38" s="114">
        <f t="shared" si="7"/>
        <v>0</v>
      </c>
      <c r="H38" s="96">
        <f>H3</f>
        <v>50.32</v>
      </c>
      <c r="I38" s="96">
        <f>I3</f>
        <v>70</v>
      </c>
      <c r="J38" s="107">
        <f>J3</f>
        <v>0</v>
      </c>
      <c r="K38" s="114">
        <f t="shared" si="10"/>
        <v>0</v>
      </c>
      <c r="L38" s="114">
        <f t="shared" si="8"/>
        <v>0</v>
      </c>
      <c r="M38" s="52">
        <v>36.1</v>
      </c>
      <c r="N38" s="119">
        <v>0</v>
      </c>
    </row>
    <row r="39" spans="1:14" ht="14.25">
      <c r="A39" s="49" t="s">
        <v>307</v>
      </c>
      <c r="B39" s="52">
        <v>47</v>
      </c>
      <c r="C39" s="116">
        <f t="shared" si="9"/>
        <v>2365.04</v>
      </c>
      <c r="D39" s="114">
        <f t="shared" si="5"/>
        <v>0</v>
      </c>
      <c r="E39" s="107">
        <v>0</v>
      </c>
      <c r="F39" s="96">
        <f>F3</f>
        <v>459.6</v>
      </c>
      <c r="G39" s="114">
        <f t="shared" si="7"/>
        <v>0</v>
      </c>
      <c r="H39" s="96">
        <f>H3</f>
        <v>50.32</v>
      </c>
      <c r="I39" s="96">
        <f>I3</f>
        <v>70</v>
      </c>
      <c r="J39" s="107">
        <f>J3</f>
        <v>0</v>
      </c>
      <c r="K39" s="114">
        <f t="shared" si="10"/>
        <v>0</v>
      </c>
      <c r="L39" s="114">
        <f t="shared" si="8"/>
        <v>140</v>
      </c>
      <c r="M39" s="52">
        <v>47</v>
      </c>
      <c r="N39" s="119">
        <v>2</v>
      </c>
    </row>
    <row r="40" spans="1:14" ht="14.25">
      <c r="A40" s="49" t="s">
        <v>337</v>
      </c>
      <c r="B40" s="52">
        <v>49.2</v>
      </c>
      <c r="C40" s="116">
        <f t="shared" si="9"/>
        <v>2546.192</v>
      </c>
      <c r="D40" s="114">
        <f t="shared" si="5"/>
        <v>735.3600000000001</v>
      </c>
      <c r="E40" s="107">
        <v>1.6</v>
      </c>
      <c r="F40" s="96">
        <f>F3</f>
        <v>459.6</v>
      </c>
      <c r="G40" s="114">
        <f t="shared" si="7"/>
        <v>735.3600000000001</v>
      </c>
      <c r="H40" s="96">
        <f>H3</f>
        <v>50.32</v>
      </c>
      <c r="I40" s="96">
        <f>I3</f>
        <v>70</v>
      </c>
      <c r="J40" s="107">
        <f>J3</f>
        <v>0</v>
      </c>
      <c r="K40" s="114">
        <f t="shared" si="10"/>
        <v>0</v>
      </c>
      <c r="L40" s="114">
        <f t="shared" si="8"/>
        <v>140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9"/>
        <v>2445.552</v>
      </c>
      <c r="D41" s="114">
        <f t="shared" si="5"/>
        <v>2160.1200000000003</v>
      </c>
      <c r="E41" s="107">
        <v>4.7</v>
      </c>
      <c r="F41" s="96">
        <f>F3</f>
        <v>459.6</v>
      </c>
      <c r="G41" s="114">
        <f t="shared" si="7"/>
        <v>2160.1200000000003</v>
      </c>
      <c r="H41" s="96">
        <f>H3</f>
        <v>50.32</v>
      </c>
      <c r="I41" s="96">
        <f>I3</f>
        <v>70</v>
      </c>
      <c r="J41" s="107">
        <f>J3</f>
        <v>0</v>
      </c>
      <c r="K41" s="114">
        <f t="shared" si="10"/>
        <v>0</v>
      </c>
      <c r="L41" s="114">
        <f t="shared" si="8"/>
        <v>70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9"/>
        <v>2349.944</v>
      </c>
      <c r="D42" s="114">
        <f t="shared" si="5"/>
        <v>919.2</v>
      </c>
      <c r="E42" s="107">
        <v>2</v>
      </c>
      <c r="F42" s="96">
        <f>F3</f>
        <v>459.6</v>
      </c>
      <c r="G42" s="114">
        <f t="shared" si="7"/>
        <v>919.2</v>
      </c>
      <c r="H42" s="96">
        <f>H3</f>
        <v>50.32</v>
      </c>
      <c r="I42" s="96">
        <f>I3</f>
        <v>70</v>
      </c>
      <c r="J42" s="107">
        <f>J3</f>
        <v>0</v>
      </c>
      <c r="K42" s="114">
        <f t="shared" si="10"/>
        <v>0</v>
      </c>
      <c r="L42" s="114">
        <f t="shared" si="8"/>
        <v>70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9"/>
        <v>2480.776</v>
      </c>
      <c r="D43" s="114">
        <f t="shared" si="5"/>
        <v>183.84000000000003</v>
      </c>
      <c r="E43" s="107">
        <v>0.4</v>
      </c>
      <c r="F43" s="96">
        <f>F3</f>
        <v>459.6</v>
      </c>
      <c r="G43" s="114">
        <f t="shared" si="7"/>
        <v>183.84000000000003</v>
      </c>
      <c r="H43" s="96">
        <f>H3</f>
        <v>50.32</v>
      </c>
      <c r="I43" s="96">
        <f>I3</f>
        <v>70</v>
      </c>
      <c r="J43" s="107">
        <f>J3</f>
        <v>0</v>
      </c>
      <c r="K43" s="114">
        <f t="shared" si="10"/>
        <v>0</v>
      </c>
      <c r="L43" s="114">
        <f t="shared" si="8"/>
        <v>280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9"/>
        <v>2420.3920000000003</v>
      </c>
      <c r="D44" s="114">
        <f t="shared" si="5"/>
        <v>1240.92</v>
      </c>
      <c r="E44" s="107">
        <v>2.7</v>
      </c>
      <c r="F44" s="96">
        <f>F3</f>
        <v>459.6</v>
      </c>
      <c r="G44" s="114">
        <f t="shared" si="7"/>
        <v>1240.92</v>
      </c>
      <c r="H44" s="96">
        <f>H3</f>
        <v>50.32</v>
      </c>
      <c r="I44" s="96">
        <f>I3</f>
        <v>70</v>
      </c>
      <c r="J44" s="107">
        <f>J3</f>
        <v>0</v>
      </c>
      <c r="K44" s="114">
        <f t="shared" si="10"/>
        <v>0</v>
      </c>
      <c r="L44" s="114">
        <f t="shared" si="8"/>
        <v>70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9"/>
        <v>2375.1040000000003</v>
      </c>
      <c r="D45" s="114">
        <f t="shared" si="5"/>
        <v>643.4399999999999</v>
      </c>
      <c r="E45" s="107">
        <v>1.4</v>
      </c>
      <c r="F45" s="96">
        <f>F3</f>
        <v>459.6</v>
      </c>
      <c r="G45" s="114">
        <f t="shared" si="7"/>
        <v>643.4399999999999</v>
      </c>
      <c r="H45" s="96">
        <f>H3</f>
        <v>50.32</v>
      </c>
      <c r="I45" s="96">
        <f>I3</f>
        <v>70</v>
      </c>
      <c r="J45" s="107">
        <f>J3</f>
        <v>0</v>
      </c>
      <c r="K45" s="114">
        <f t="shared" si="10"/>
        <v>0</v>
      </c>
      <c r="L45" s="114">
        <f t="shared" si="8"/>
        <v>70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9"/>
        <v>2430.4559999999997</v>
      </c>
      <c r="D46" s="114">
        <f t="shared" si="5"/>
        <v>689.4000000000001</v>
      </c>
      <c r="E46" s="107">
        <v>1.5</v>
      </c>
      <c r="F46" s="96">
        <f>F3</f>
        <v>459.6</v>
      </c>
      <c r="G46" s="114">
        <f t="shared" si="7"/>
        <v>689.4000000000001</v>
      </c>
      <c r="H46" s="96">
        <f>H3</f>
        <v>50.32</v>
      </c>
      <c r="I46" s="96">
        <f>I3</f>
        <v>70</v>
      </c>
      <c r="J46" s="107">
        <f>J3</f>
        <v>0</v>
      </c>
      <c r="K46" s="114">
        <f t="shared" si="10"/>
        <v>0</v>
      </c>
      <c r="L46" s="114">
        <f t="shared" si="8"/>
        <v>70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9"/>
        <v>2420.3920000000003</v>
      </c>
      <c r="D47" s="114">
        <f t="shared" si="5"/>
        <v>597.48</v>
      </c>
      <c r="E47" s="107">
        <v>1.3</v>
      </c>
      <c r="F47" s="96">
        <f>F3</f>
        <v>459.6</v>
      </c>
      <c r="G47" s="114">
        <f t="shared" si="7"/>
        <v>597.48</v>
      </c>
      <c r="H47" s="96">
        <f>H3</f>
        <v>50.32</v>
      </c>
      <c r="I47" s="96">
        <f>I3</f>
        <v>70</v>
      </c>
      <c r="J47" s="107">
        <f>J3</f>
        <v>0</v>
      </c>
      <c r="K47" s="114">
        <f t="shared" si="10"/>
        <v>0</v>
      </c>
      <c r="L47" s="114">
        <f t="shared" si="8"/>
        <v>140</v>
      </c>
      <c r="M47" s="52">
        <v>48.1</v>
      </c>
      <c r="N47" s="119">
        <v>2</v>
      </c>
    </row>
    <row r="48" spans="1:14" ht="14.25">
      <c r="A48" s="49" t="s">
        <v>341</v>
      </c>
      <c r="B48" s="52">
        <v>46.6</v>
      </c>
      <c r="C48" s="116">
        <f t="shared" si="9"/>
        <v>2344.9120000000003</v>
      </c>
      <c r="D48" s="114">
        <f t="shared" si="5"/>
        <v>1378.8000000000002</v>
      </c>
      <c r="E48" s="107">
        <v>3</v>
      </c>
      <c r="F48" s="96">
        <f>F3</f>
        <v>459.6</v>
      </c>
      <c r="G48" s="114">
        <f t="shared" si="7"/>
        <v>1378.8000000000002</v>
      </c>
      <c r="H48" s="96">
        <f>H3</f>
        <v>50.32</v>
      </c>
      <c r="I48" s="96">
        <f>I3</f>
        <v>70</v>
      </c>
      <c r="J48" s="107">
        <f>J3</f>
        <v>0</v>
      </c>
      <c r="K48" s="114">
        <f t="shared" si="10"/>
        <v>0</v>
      </c>
      <c r="L48" s="114">
        <f t="shared" si="8"/>
        <v>140</v>
      </c>
      <c r="M48" s="52">
        <v>46.6</v>
      </c>
      <c r="N48" s="119">
        <v>2</v>
      </c>
    </row>
    <row r="49" spans="1:14" ht="14.25">
      <c r="A49" s="49" t="s">
        <v>333</v>
      </c>
      <c r="B49" s="52">
        <v>49.4</v>
      </c>
      <c r="C49" s="116">
        <f t="shared" si="9"/>
        <v>2485.808</v>
      </c>
      <c r="D49" s="114">
        <f t="shared" si="5"/>
        <v>0</v>
      </c>
      <c r="E49" s="107">
        <v>0</v>
      </c>
      <c r="F49" s="96">
        <f>F3</f>
        <v>459.6</v>
      </c>
      <c r="G49" s="114">
        <f t="shared" si="7"/>
        <v>0</v>
      </c>
      <c r="H49" s="96">
        <f>H3</f>
        <v>50.32</v>
      </c>
      <c r="I49" s="96">
        <f>I3</f>
        <v>70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2430.4559999999997</v>
      </c>
      <c r="D50" s="114">
        <f>SUM(G50+K50)</f>
        <v>0</v>
      </c>
      <c r="E50" s="107">
        <v>0</v>
      </c>
      <c r="F50" s="96">
        <f>F3</f>
        <v>459.6</v>
      </c>
      <c r="G50" s="114">
        <f t="shared" si="7"/>
        <v>0</v>
      </c>
      <c r="H50" s="96">
        <f>H3</f>
        <v>50.32</v>
      </c>
      <c r="I50" s="96">
        <f>I3</f>
        <v>70</v>
      </c>
      <c r="J50" s="107">
        <f>J3</f>
        <v>0</v>
      </c>
      <c r="K50" s="114">
        <f t="shared" si="10"/>
        <v>0</v>
      </c>
      <c r="L50" s="114">
        <f t="shared" si="8"/>
        <v>140</v>
      </c>
      <c r="M50" s="52">
        <v>48.3</v>
      </c>
      <c r="N50" s="119">
        <v>2</v>
      </c>
    </row>
    <row r="51" spans="1:14" ht="14.25">
      <c r="A51" s="49" t="s">
        <v>342</v>
      </c>
      <c r="B51" s="52">
        <v>46.5</v>
      </c>
      <c r="C51" s="116">
        <f t="shared" si="9"/>
        <v>2339.88</v>
      </c>
      <c r="D51" s="114">
        <f t="shared" si="5"/>
        <v>643.4399999999999</v>
      </c>
      <c r="E51" s="107">
        <v>1.4</v>
      </c>
      <c r="F51" s="96">
        <f>F3</f>
        <v>459.6</v>
      </c>
      <c r="G51" s="114">
        <f t="shared" si="7"/>
        <v>643.4399999999999</v>
      </c>
      <c r="H51" s="96">
        <f>H3</f>
        <v>50.32</v>
      </c>
      <c r="I51" s="96">
        <f>I3</f>
        <v>70</v>
      </c>
      <c r="J51" s="107">
        <f>J3</f>
        <v>0</v>
      </c>
      <c r="K51" s="114">
        <f t="shared" si="10"/>
        <v>0</v>
      </c>
      <c r="L51" s="114">
        <f t="shared" si="8"/>
        <v>140</v>
      </c>
      <c r="M51" s="52">
        <v>46.5</v>
      </c>
      <c r="N51" s="119">
        <v>2</v>
      </c>
    </row>
    <row r="52" spans="1:14" ht="14.25">
      <c r="A52" s="50" t="s">
        <v>314</v>
      </c>
      <c r="B52" s="53">
        <v>49.4</v>
      </c>
      <c r="C52" s="117">
        <f t="shared" si="9"/>
        <v>2485.808</v>
      </c>
      <c r="D52" s="115">
        <f t="shared" si="5"/>
        <v>275.76</v>
      </c>
      <c r="E52" s="54">
        <v>0.6</v>
      </c>
      <c r="F52" s="97">
        <f>F3</f>
        <v>459.6</v>
      </c>
      <c r="G52" s="115">
        <f t="shared" si="7"/>
        <v>275.76</v>
      </c>
      <c r="H52" s="97">
        <f>H3</f>
        <v>50.32</v>
      </c>
      <c r="I52" s="97">
        <f>I3</f>
        <v>70</v>
      </c>
      <c r="J52" s="54">
        <f>J3</f>
        <v>0</v>
      </c>
      <c r="K52" s="115">
        <f t="shared" si="10"/>
        <v>0</v>
      </c>
      <c r="L52" s="114">
        <f t="shared" si="8"/>
        <v>140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139572.58399999997</v>
      </c>
      <c r="D53" s="111">
        <f>SUM(D3:D52)</f>
        <v>31390.679999999997</v>
      </c>
      <c r="E53" s="120">
        <f>SUM(E3:E52)</f>
        <v>68.30000000000001</v>
      </c>
      <c r="F53" s="108"/>
      <c r="G53" s="111">
        <f>SUM(G3:G52)</f>
        <v>31390.679999999997</v>
      </c>
      <c r="H53" s="108"/>
      <c r="I53" s="108"/>
      <c r="J53" s="108"/>
      <c r="K53" s="111">
        <f>SUM(K3:K52)</f>
        <v>0</v>
      </c>
      <c r="L53" s="111">
        <f>SUM(L3:L52)</f>
        <v>6790</v>
      </c>
      <c r="M53" s="122">
        <f>SUM(M3:M52)</f>
        <v>2773.7</v>
      </c>
      <c r="N53" s="120">
        <f>SUM(N3:N52)</f>
        <v>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2019-12-24T16:20:21Z</cp:lastPrinted>
  <dcterms:created xsi:type="dcterms:W3CDTF">2011-02-24T08:44:16Z</dcterms:created>
  <dcterms:modified xsi:type="dcterms:W3CDTF">2019-12-24T19:54:37Z</dcterms:modified>
  <cp:category/>
  <cp:version/>
  <cp:contentType/>
  <cp:contentStatus/>
</cp:coreProperties>
</file>