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<sst xmlns="http://schemas.openxmlformats.org/spreadsheetml/2006/main" count="491" uniqueCount="347">
  <si>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</si>
  <si>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</si>
  <si>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</si>
  <si>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</si>
  <si>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</si>
  <si>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</si>
  <si>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</si>
  <si>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</si>
  <si>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</si>
  <si>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</si>
  <si>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</si>
  <si>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</si>
  <si>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</si>
  <si>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</si>
  <si>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</si>
  <si>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</si>
  <si>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</si>
  <si>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</si>
  <si>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</si>
  <si>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</si>
  <si>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</si>
  <si>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</si>
  <si>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</si>
  <si>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</si>
  <si>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</si>
  <si>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</si>
  <si>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</si>
  <si>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</si>
  <si>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</si>
  <si>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</si>
  <si>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</si>
  <si>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</si>
  <si>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</si>
  <si>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</si>
  <si>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</si>
  <si>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</si>
  <si>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</si>
  <si>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</si>
  <si>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</si>
  <si>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</si>
  <si>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</si>
  <si>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</si>
  <si>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</si>
  <si>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</si>
  <si>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</si>
  <si>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</si>
  <si>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</si>
  <si>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</si>
  <si>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</si>
  <si>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</si>
  <si>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</si>
  <si>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</si>
  <si>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</si>
  <si>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</si>
  <si>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</si>
  <si>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</si>
  <si>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</si>
  <si>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</si>
  <si>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</si>
  <si>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</si>
  <si>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</si>
  <si>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</si>
  <si>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</si>
  <si>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</si>
  <si>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</si>
  <si>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</si>
  <si>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</si>
  <si>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</si>
  <si>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</si>
  <si>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</si>
  <si>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</si>
  <si>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</si>
  <si>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</si>
  <si>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</si>
  <si>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</si>
  <si>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</si>
  <si>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</si>
  <si>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</si>
  <si>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</si>
  <si>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</si>
  <si>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</si>
  <si>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</si>
  <si>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</si>
  <si>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</si>
  <si>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</si>
  <si>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</si>
  <si>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</si>
  <si>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</si>
  <si>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</si>
  <si>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</si>
  <si>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</si>
  <si>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</si>
  <si>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</si>
  <si>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</si>
  <si>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</si>
  <si>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</si>
  <si>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</si>
  <si>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</si>
  <si>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</si>
  <si>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</si>
  <si>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</si>
  <si>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</si>
  <si>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</si>
  <si>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</si>
  <si>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</si>
  <si>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</si>
  <si>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</si>
  <si>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</si>
  <si>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</si>
  <si>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</si>
  <si>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</si>
  <si>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</si>
  <si>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</si>
  <si>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</si>
  <si>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</si>
  <si>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</si>
  <si>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</si>
  <si>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</si>
  <si>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</si>
  <si>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</si>
  <si>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</si>
  <si>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</si>
  <si>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</si>
  <si>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</si>
  <si>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</si>
  <si>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</si>
  <si>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</si>
  <si>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</si>
  <si>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</si>
  <si>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</si>
  <si>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</si>
  <si>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</si>
  <si>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</si>
  <si>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</si>
  <si>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</si>
  <si>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</si>
  <si>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</si>
  <si>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</si>
  <si>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</si>
  <si>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</si>
  <si>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</si>
  <si>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</si>
  <si>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</si>
  <si>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</si>
  <si>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</si>
  <si>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</si>
  <si>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</si>
  <si>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</si>
  <si>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</si>
  <si>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</si>
  <si>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</si>
  <si>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</si>
  <si>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</si>
  <si>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</si>
  <si>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</si>
  <si>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</si>
  <si>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</si>
  <si>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</si>
  <si>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</si>
  <si>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</si>
  <si>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</si>
  <si>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</si>
  <si>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</si>
  <si>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</si>
  <si>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</si>
  <si>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</si>
  <si>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</si>
  <si>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</si>
  <si>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</si>
  <si>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</si>
  <si>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</si>
  <si>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</si>
  <si>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</si>
  <si>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</si>
  <si>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</si>
  <si>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</si>
  <si>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</si>
  <si>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</si>
  <si>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</si>
  <si>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</si>
  <si>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</si>
  <si>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</si>
  <si>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</si>
  <si>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</si>
  <si>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</si>
  <si>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</si>
  <si>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</si>
  <si>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</si>
  <si>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</si>
  <si>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</si>
  <si>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</si>
  <si>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</si>
  <si>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</si>
  <si>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</si>
  <si>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</si>
  <si>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</si>
  <si>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</si>
  <si>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</si>
  <si>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</si>
  <si>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</si>
  <si>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</si>
  <si>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</si>
  <si>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</si>
  <si>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</si>
  <si>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</si>
  <si>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</si>
  <si>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</si>
  <si>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</si>
  <si>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</si>
  <si>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</si>
  <si>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</si>
  <si>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</si>
  <si>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</si>
  <si>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</si>
  <si>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</si>
  <si>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</si>
  <si>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</si>
  <si>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</si>
  <si>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</si>
  <si>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</si>
  <si>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</si>
  <si>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</si>
  <si>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</si>
  <si>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</si>
  <si>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</si>
  <si>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</si>
  <si>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</si>
  <si>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</si>
  <si>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</si>
  <si>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</si>
  <si>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</si>
  <si>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</si>
  <si>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</si>
  <si>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</si>
  <si>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</si>
  <si>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</si>
  <si>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</si>
  <si>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</si>
  <si>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</si>
  <si>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</si>
  <si>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</si>
  <si>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</si>
  <si>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</si>
  <si>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</si>
  <si>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</si>
  <si>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</si>
  <si>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</si>
  <si>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</si>
  <si>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</si>
  <si>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</si>
  <si>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</si>
  <si>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</si>
  <si>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</si>
  <si>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</si>
  <si>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</si>
  <si>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</si>
  <si>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</si>
  <si>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</si>
  <si>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</si>
  <si>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</si>
  <si>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</si>
  <si>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</si>
  <si>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</si>
  <si>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</si>
  <si>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</si>
  <si>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</si>
  <si>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</si>
  <si>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</si>
  <si>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</si>
  <si>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</si>
  <si>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</si>
  <si>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</si>
  <si>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</si>
  <si>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</si>
  <si>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</si>
  <si>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</si>
  <si>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</si>
  <si>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</si>
  <si>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</si>
  <si>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</si>
  <si>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</si>
  <si>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</si>
  <si>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</si>
  <si>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</si>
  <si>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</si>
  <si>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</si>
  <si>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</si>
  <si>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</si>
  <si>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</si>
  <si>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</si>
  <si>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</si>
  <si>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</si>
  <si>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</si>
  <si>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</si>
  <si>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</si>
  <si>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</si>
  <si>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</si>
  <si>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</si>
  <si>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</si>
  <si>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</si>
  <si>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</si>
  <si>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</si>
  <si>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</si>
  <si>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</si>
  <si>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</si>
  <si>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</si>
  <si>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</si>
  <si>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</si>
  <si>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</si>
  <si>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</si>
  <si>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</si>
  <si>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</si>
  <si>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</si>
  <si>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</si>
  <si>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</si>
  <si>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</si>
  <si>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</si>
  <si>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</si>
  <si>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</si>
  <si>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</si>
  <si>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</si>
  <si>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</si>
  <si>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</si>
  <si>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</si>
  <si>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</si>
  <si>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</si>
  <si>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</si>
  <si>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</si>
  <si>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</si>
  <si>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</si>
  <si>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</si>
  <si>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</si>
  <si>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</si>
  <si>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</si>
  <si>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</si>
  <si>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</si>
  <si>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Карпунина ю.Н.</t>
  </si>
  <si>
    <t>Лебедев И.В</t>
  </si>
  <si>
    <t>Пономарева Н.В.</t>
  </si>
  <si>
    <t>Поняков А.А.</t>
  </si>
  <si>
    <t>Коринец С.А.</t>
  </si>
  <si>
    <t>Карпенко Г. А.</t>
  </si>
  <si>
    <t>Калмакова А.И.</t>
  </si>
  <si>
    <t xml:space="preserve">Марченко  Н.Б.  </t>
  </si>
  <si>
    <t>Стрельцова И.А.</t>
  </si>
  <si>
    <t xml:space="preserve"> ИТОГО ККК, ХВС, ГВС, ОТОПЛ, ТКО ЗА ФЕВРАЛЬ 2021 года</t>
  </si>
  <si>
    <t>Саакян Е.Н.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</si>
</sst>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2" t="s">
        <v>188</v>
      </c>
      <c r="C8" s="256" t="s">
        <v>217</v>
      </c>
      <c r="D8" s="257"/>
      <c r="E8" s="257"/>
      <c r="F8" s="258"/>
      <c r="G8" s="83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3"/>
      <c r="C9" s="256" t="s">
        <v>225</v>
      </c>
      <c r="D9" s="257"/>
      <c r="E9" s="257"/>
      <c r="F9" s="258"/>
      <c r="G9" s="84">
        <f>J31</f>
        <v>2332.4</v>
      </c>
      <c r="H9" s="206"/>
      <c r="I9" s="207"/>
      <c r="J9" s="208"/>
      <c r="K9" s="218"/>
      <c r="L9" s="21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0"/>
      <c r="C11" s="201"/>
      <c r="D11" s="60" t="s">
        <v>218</v>
      </c>
      <c r="E11" s="201"/>
      <c r="F11" s="201"/>
      <c r="G11" s="201"/>
      <c r="H11" s="60" t="s">
        <v>18</v>
      </c>
      <c r="I11" s="201"/>
      <c r="J11" s="201"/>
      <c r="K11" s="201"/>
      <c r="L11" s="20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0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0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0"/>
      <c r="B15" s="61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1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0"/>
      <c r="B16" s="238" t="s">
        <v>227</v>
      </c>
      <c r="C16" s="240"/>
      <c r="D16" s="81">
        <f>INDEX('[1]жильцы'!E:E,DB1)</f>
        <v>35.2</v>
      </c>
      <c r="E16" s="85" t="s">
        <v>241</v>
      </c>
      <c r="F16" s="238" t="s">
        <v>216</v>
      </c>
      <c r="G16" s="239"/>
      <c r="H16" s="240"/>
      <c r="I16" s="81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0"/>
      <c r="B17" s="238" t="s">
        <v>215</v>
      </c>
      <c r="C17" s="240"/>
      <c r="D17" s="81">
        <f>INDEX('[1]жильцы'!H:H,DB1)</f>
        <v>1</v>
      </c>
      <c r="E17" s="86" t="s">
        <v>219</v>
      </c>
      <c r="F17" s="247" t="s">
        <v>259</v>
      </c>
      <c r="G17" s="248"/>
      <c r="H17" s="249"/>
      <c r="I17" s="87">
        <v>2731.9</v>
      </c>
      <c r="J17" s="274" t="s">
        <v>12</v>
      </c>
      <c r="K17" s="274"/>
      <c r="L17" s="2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0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0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0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0" customFormat="1" ht="48" customHeight="1" thickBot="1">
      <c r="B23" s="276"/>
      <c r="C23" s="277"/>
      <c r="D23" s="62" t="s">
        <v>218</v>
      </c>
      <c r="E23" s="278"/>
      <c r="F23" s="278"/>
      <c r="G23" s="278"/>
      <c r="H23" s="62" t="s">
        <v>18</v>
      </c>
      <c r="I23" s="278"/>
      <c r="J23" s="278"/>
      <c r="K23" s="278"/>
      <c r="L23" s="279"/>
    </row>
    <row r="24" spans="1:12" s="37" customFormat="1" ht="35.25" customHeight="1" thickTop="1">
      <c r="A24" s="63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0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0"/>
      <c r="B26" s="266"/>
      <c r="C26" s="270"/>
      <c r="D26" s="64" t="s">
        <v>245</v>
      </c>
      <c r="E26" s="64" t="s">
        <v>246</v>
      </c>
      <c r="F26" s="252"/>
      <c r="G26" s="253"/>
      <c r="H26" s="64" t="s">
        <v>245</v>
      </c>
      <c r="I26" s="64" t="s">
        <v>246</v>
      </c>
      <c r="J26" s="188"/>
      <c r="K26" s="188"/>
      <c r="L26" s="25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4">
        <v>5</v>
      </c>
      <c r="G27" s="175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9">
        <v>10.84</v>
      </c>
      <c r="G28" s="190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9">
        <v>1.48</v>
      </c>
      <c r="G29" s="190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9">
        <v>0</v>
      </c>
      <c r="G30" s="190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9">
        <v>159.81</v>
      </c>
      <c r="G31" s="190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9">
        <v>160.82</v>
      </c>
      <c r="G32" s="190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9">
        <v>25.17</v>
      </c>
      <c r="G33" s="190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9">
        <v>25.17</v>
      </c>
      <c r="G34" s="190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9">
        <v>42.1</v>
      </c>
      <c r="G35" s="190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9">
        <v>2.26</v>
      </c>
      <c r="G36" s="190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9">
        <v>2.26</v>
      </c>
      <c r="G37" s="190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9"/>
      <c r="G38" s="190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0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0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1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1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1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1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1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1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1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1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M24" sqref="M24"/>
    </sheetView>
  </sheetViews>
  <sheetFormatPr defaultColWidth="9.00390625" defaultRowHeight="14.25"/>
  <cols>
    <col min="1" max="1" width="10.00390625" style="0" customWidth="1"/>
    <col min="2" max="2" width="6.625" style="0" customWidth="1"/>
    <col min="3" max="3" width="6.25390625" style="0" customWidth="1"/>
    <col min="4" max="4" width="4.25390625" style="39" customWidth="1"/>
    <col min="5" max="5" width="3.375" style="40" customWidth="1"/>
    <col min="6" max="6" width="3.87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6171875" style="0" customWidth="1"/>
    <col min="11" max="11" width="6.25390625" style="0" customWidth="1"/>
    <col min="12" max="12" width="6.875" style="0" customWidth="1"/>
    <col min="13" max="13" width="7.375" style="0" customWidth="1"/>
    <col min="14" max="14" width="5.50390625" style="0" customWidth="1"/>
    <col min="15" max="15" width="7.25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0" t="s">
        <v>345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4"/>
      <c r="DB1">
        <v>3</v>
      </c>
    </row>
    <row r="2" spans="1:16" s="91" customFormat="1" ht="24" customHeight="1">
      <c r="A2" s="108" t="s">
        <v>321</v>
      </c>
      <c r="B2" s="109" t="s">
        <v>318</v>
      </c>
      <c r="C2" s="109" t="s">
        <v>312</v>
      </c>
      <c r="D2" s="110" t="s">
        <v>326</v>
      </c>
      <c r="E2" s="111" t="s">
        <v>317</v>
      </c>
      <c r="F2" s="111" t="s">
        <v>316</v>
      </c>
      <c r="G2" s="112" t="s">
        <v>333</v>
      </c>
      <c r="H2" s="111" t="s">
        <v>324</v>
      </c>
      <c r="I2" s="110" t="s">
        <v>315</v>
      </c>
      <c r="J2" s="109"/>
      <c r="K2" s="109" t="s">
        <v>313</v>
      </c>
      <c r="L2" s="109" t="s">
        <v>314</v>
      </c>
      <c r="M2" s="110" t="s">
        <v>335</v>
      </c>
      <c r="N2" s="109" t="s">
        <v>325</v>
      </c>
      <c r="O2" s="113" t="s">
        <v>334</v>
      </c>
      <c r="P2" s="118"/>
    </row>
    <row r="3" spans="1:16" ht="15" customHeight="1">
      <c r="A3" s="114" t="s">
        <v>281</v>
      </c>
      <c r="B3" s="101">
        <v>957.28</v>
      </c>
      <c r="C3" s="101">
        <f>D3*H3</f>
        <v>113.806</v>
      </c>
      <c r="D3" s="95">
        <f aca="true" t="shared" si="0" ref="D3:D34">SUM(E3+F3)</f>
        <v>2.2</v>
      </c>
      <c r="E3" s="121">
        <v>1</v>
      </c>
      <c r="F3" s="121">
        <v>1.2</v>
      </c>
      <c r="G3" s="98">
        <v>192.94</v>
      </c>
      <c r="H3" s="95">
        <v>51.73</v>
      </c>
      <c r="I3" s="95">
        <v>0</v>
      </c>
      <c r="J3" s="98"/>
      <c r="K3" s="98">
        <v>301.18</v>
      </c>
      <c r="L3" s="98">
        <v>37.75</v>
      </c>
      <c r="M3" s="89">
        <f>SUM(B3+C3+G3+K3+L3+N3+O3-J3)</f>
        <v>5231.836</v>
      </c>
      <c r="N3" s="98">
        <v>80</v>
      </c>
      <c r="O3" s="98">
        <v>3548.88</v>
      </c>
      <c r="P3" s="295"/>
    </row>
    <row r="4" spans="1:18" ht="14.25">
      <c r="A4" s="115" t="s">
        <v>327</v>
      </c>
      <c r="B4" s="102">
        <v>905.17</v>
      </c>
      <c r="C4" s="102">
        <f aca="true" t="shared" si="1" ref="C4:C34">D4*H4</f>
        <v>377.62899999999996</v>
      </c>
      <c r="D4" s="89">
        <f t="shared" si="0"/>
        <v>7.3</v>
      </c>
      <c r="E4" s="122">
        <v>5</v>
      </c>
      <c r="F4" s="122">
        <v>2.3</v>
      </c>
      <c r="G4" s="99">
        <v>182.44</v>
      </c>
      <c r="H4" s="89">
        <f>H3</f>
        <v>51.73</v>
      </c>
      <c r="I4" s="89">
        <v>0</v>
      </c>
      <c r="J4" s="99"/>
      <c r="K4" s="99">
        <v>577.25</v>
      </c>
      <c r="L4" s="99">
        <v>188.75</v>
      </c>
      <c r="M4" s="89">
        <f>SUM(B4+C4+G4+K4+L4+N4+O4-J4)</f>
        <v>5746.939</v>
      </c>
      <c r="N4" s="99">
        <v>160</v>
      </c>
      <c r="O4" s="99">
        <v>3355.7</v>
      </c>
      <c r="P4" s="295"/>
      <c r="Q4" s="41"/>
      <c r="R4" s="41"/>
    </row>
    <row r="5" spans="1:18" ht="14.25">
      <c r="A5" s="115" t="s">
        <v>282</v>
      </c>
      <c r="B5" s="102">
        <v>679.36</v>
      </c>
      <c r="C5" s="102">
        <f t="shared" si="1"/>
        <v>491.43499999999995</v>
      </c>
      <c r="D5" s="89">
        <f t="shared" si="0"/>
        <v>9.5</v>
      </c>
      <c r="E5" s="122">
        <v>6</v>
      </c>
      <c r="F5" s="122">
        <v>3.5</v>
      </c>
      <c r="G5" s="99">
        <v>136.93</v>
      </c>
      <c r="H5" s="89">
        <f>H3</f>
        <v>51.73</v>
      </c>
      <c r="I5" s="89">
        <f>I3</f>
        <v>0</v>
      </c>
      <c r="J5" s="99"/>
      <c r="K5" s="99">
        <v>878.43</v>
      </c>
      <c r="L5" s="99">
        <v>226.5</v>
      </c>
      <c r="M5" s="89">
        <f>SUM(C5+K5+L5+G5+B5+N5+O5-J5)</f>
        <v>5091.215</v>
      </c>
      <c r="N5" s="99">
        <v>160</v>
      </c>
      <c r="O5" s="99">
        <v>2518.56</v>
      </c>
      <c r="P5" s="295"/>
      <c r="Q5" s="41"/>
      <c r="R5" s="41"/>
    </row>
    <row r="6" spans="1:16" ht="14.25">
      <c r="A6" s="115" t="s">
        <v>283</v>
      </c>
      <c r="B6" s="102">
        <v>928.33</v>
      </c>
      <c r="C6" s="102">
        <f t="shared" si="1"/>
        <v>103.46</v>
      </c>
      <c r="D6" s="89">
        <f t="shared" si="0"/>
        <v>2</v>
      </c>
      <c r="E6" s="122">
        <v>2</v>
      </c>
      <c r="F6" s="122">
        <v>0</v>
      </c>
      <c r="G6" s="99">
        <v>187.11</v>
      </c>
      <c r="H6" s="89">
        <f>H3</f>
        <v>51.73</v>
      </c>
      <c r="I6" s="89">
        <f>I3</f>
        <v>0</v>
      </c>
      <c r="J6" s="99"/>
      <c r="K6" s="99">
        <v>0</v>
      </c>
      <c r="L6" s="99">
        <v>75.5</v>
      </c>
      <c r="M6" s="89">
        <f>SUM(C6+K6+L6+G6+B6+N6+O6-J6)</f>
        <v>4815.96</v>
      </c>
      <c r="N6" s="99">
        <v>80</v>
      </c>
      <c r="O6" s="99">
        <v>3441.56</v>
      </c>
      <c r="P6" s="295"/>
    </row>
    <row r="7" spans="1:16" ht="14.25">
      <c r="A7" s="115" t="s">
        <v>284</v>
      </c>
      <c r="B7" s="102">
        <v>914.82</v>
      </c>
      <c r="C7" s="102">
        <f t="shared" si="1"/>
        <v>51.73</v>
      </c>
      <c r="D7" s="89">
        <f t="shared" si="0"/>
        <v>1</v>
      </c>
      <c r="E7" s="122">
        <v>1</v>
      </c>
      <c r="F7" s="122">
        <v>0</v>
      </c>
      <c r="G7" s="99">
        <v>184.39</v>
      </c>
      <c r="H7" s="89">
        <f>H3</f>
        <v>51.73</v>
      </c>
      <c r="I7" s="89">
        <f>I3</f>
        <v>0</v>
      </c>
      <c r="J7" s="99"/>
      <c r="K7" s="99">
        <v>0</v>
      </c>
      <c r="L7" s="99">
        <v>37.75</v>
      </c>
      <c r="M7" s="89">
        <f>SUM(C7+K7+L7+G7+B7+N7+O7-J7)</f>
        <v>4660.16</v>
      </c>
      <c r="N7" s="99">
        <v>80</v>
      </c>
      <c r="O7" s="99">
        <v>3391.47</v>
      </c>
      <c r="P7" s="295"/>
    </row>
    <row r="8" spans="1:16" ht="14.25">
      <c r="A8" s="115" t="s">
        <v>338</v>
      </c>
      <c r="B8" s="102">
        <v>934.12</v>
      </c>
      <c r="C8" s="102">
        <f t="shared" si="1"/>
        <v>465.57</v>
      </c>
      <c r="D8" s="89">
        <f t="shared" si="0"/>
        <v>9</v>
      </c>
      <c r="E8" s="122">
        <v>9</v>
      </c>
      <c r="F8" s="122">
        <v>0</v>
      </c>
      <c r="G8" s="99">
        <v>188.28</v>
      </c>
      <c r="H8" s="89">
        <f>H3</f>
        <v>51.73</v>
      </c>
      <c r="I8" s="89">
        <v>0</v>
      </c>
      <c r="J8" s="99"/>
      <c r="K8" s="99">
        <v>0</v>
      </c>
      <c r="L8" s="99">
        <v>339.75</v>
      </c>
      <c r="M8" s="89">
        <f>SUM(C8+K8+L8+G8+B8+N8+O8)</f>
        <v>5550.74</v>
      </c>
      <c r="N8" s="99">
        <v>160</v>
      </c>
      <c r="O8" s="99">
        <v>3463.02</v>
      </c>
      <c r="P8" s="295"/>
    </row>
    <row r="9" spans="1:16" ht="14.25">
      <c r="A9" s="115" t="s">
        <v>331</v>
      </c>
      <c r="B9" s="102">
        <v>993.95</v>
      </c>
      <c r="C9" s="102">
        <f t="shared" si="1"/>
        <v>543.165</v>
      </c>
      <c r="D9" s="89">
        <f t="shared" si="0"/>
        <v>10.5</v>
      </c>
      <c r="E9" s="122">
        <v>10.5</v>
      </c>
      <c r="F9" s="122">
        <v>0</v>
      </c>
      <c r="G9" s="99">
        <v>200.34</v>
      </c>
      <c r="H9" s="89">
        <f>H3</f>
        <v>51.73</v>
      </c>
      <c r="I9" s="89">
        <v>0</v>
      </c>
      <c r="J9" s="99"/>
      <c r="K9" s="99">
        <v>0</v>
      </c>
      <c r="L9" s="99">
        <v>396.38</v>
      </c>
      <c r="M9" s="89">
        <f>SUM(C9+K9+L9+G9+B9+N9+O9+J9)</f>
        <v>6138.665</v>
      </c>
      <c r="N9" s="99">
        <v>320</v>
      </c>
      <c r="O9" s="99">
        <v>3684.83</v>
      </c>
      <c r="P9" s="295"/>
    </row>
    <row r="10" spans="1:16" ht="14.25">
      <c r="A10" s="115" t="s">
        <v>322</v>
      </c>
      <c r="B10" s="102">
        <v>897.45</v>
      </c>
      <c r="C10" s="102">
        <f t="shared" si="1"/>
        <v>336.245</v>
      </c>
      <c r="D10" s="89">
        <f t="shared" si="0"/>
        <v>6.5</v>
      </c>
      <c r="E10" s="122">
        <v>5.5</v>
      </c>
      <c r="F10" s="122">
        <v>1</v>
      </c>
      <c r="G10" s="99">
        <v>180.89</v>
      </c>
      <c r="H10" s="89">
        <f>H3</f>
        <v>51.73</v>
      </c>
      <c r="I10" s="89">
        <v>0</v>
      </c>
      <c r="J10" s="99"/>
      <c r="K10" s="99">
        <v>250.98</v>
      </c>
      <c r="L10" s="99">
        <v>207.63</v>
      </c>
      <c r="M10" s="89">
        <f>SUM(C10+K10+L10+G10+B10+N10+O10)</f>
        <v>5360.275</v>
      </c>
      <c r="N10" s="99">
        <v>160</v>
      </c>
      <c r="O10" s="99">
        <v>3327.08</v>
      </c>
      <c r="P10" s="295"/>
    </row>
    <row r="11" spans="1:16" ht="14.25">
      <c r="A11" s="115" t="s">
        <v>285</v>
      </c>
      <c r="B11" s="102">
        <v>937.98</v>
      </c>
      <c r="C11" s="102">
        <f t="shared" si="1"/>
        <v>0</v>
      </c>
      <c r="D11" s="89">
        <f t="shared" si="0"/>
        <v>0</v>
      </c>
      <c r="E11" s="122">
        <v>0</v>
      </c>
      <c r="F11" s="122">
        <v>0</v>
      </c>
      <c r="G11" s="99">
        <v>189.05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SUM(C11+K11+L11+G11+B11+N11+O11)</f>
        <v>4604.36</v>
      </c>
      <c r="N11" s="99">
        <v>0</v>
      </c>
      <c r="O11" s="99">
        <v>3477.33</v>
      </c>
      <c r="P11" s="295"/>
    </row>
    <row r="12" spans="1:16" ht="14.25">
      <c r="A12" s="115" t="s">
        <v>343</v>
      </c>
      <c r="B12" s="102">
        <v>941.84</v>
      </c>
      <c r="C12" s="102">
        <f t="shared" si="1"/>
        <v>206.92</v>
      </c>
      <c r="D12" s="89">
        <f t="shared" si="0"/>
        <v>4</v>
      </c>
      <c r="E12" s="122">
        <v>4</v>
      </c>
      <c r="F12" s="122">
        <v>0</v>
      </c>
      <c r="G12" s="99">
        <v>189.83</v>
      </c>
      <c r="H12" s="89">
        <f>H3</f>
        <v>51.73</v>
      </c>
      <c r="I12" s="89">
        <f>I3</f>
        <v>0</v>
      </c>
      <c r="J12" s="99"/>
      <c r="K12" s="99">
        <v>0</v>
      </c>
      <c r="L12" s="99">
        <v>151</v>
      </c>
      <c r="M12" s="89">
        <f>SUM(C12+K12+L12+G12+B12+N12+O12-J12)</f>
        <v>5141.23</v>
      </c>
      <c r="N12" s="99">
        <v>160</v>
      </c>
      <c r="O12" s="99">
        <v>3491.64</v>
      </c>
      <c r="P12" s="295"/>
    </row>
    <row r="13" spans="1:18" ht="14.25">
      <c r="A13" s="115" t="s">
        <v>286</v>
      </c>
      <c r="B13" s="102">
        <v>895.52</v>
      </c>
      <c r="C13" s="102">
        <f t="shared" si="1"/>
        <v>610.414</v>
      </c>
      <c r="D13" s="89">
        <f t="shared" si="0"/>
        <v>11.8</v>
      </c>
      <c r="E13" s="122">
        <v>9</v>
      </c>
      <c r="F13" s="122">
        <v>2.8</v>
      </c>
      <c r="G13" s="99">
        <v>180.5</v>
      </c>
      <c r="H13" s="89">
        <f>H3</f>
        <v>51.73</v>
      </c>
      <c r="I13" s="89">
        <f>I3</f>
        <v>0</v>
      </c>
      <c r="J13" s="99"/>
      <c r="K13" s="99">
        <v>702.74</v>
      </c>
      <c r="L13" s="99">
        <v>339.75</v>
      </c>
      <c r="M13" s="89">
        <f>SUM(C13+K13+L13+G13+B13+N13+O13-J13)</f>
        <v>6368.844</v>
      </c>
      <c r="N13" s="99">
        <v>320</v>
      </c>
      <c r="O13" s="99">
        <v>3319.92</v>
      </c>
      <c r="P13" s="295"/>
      <c r="R13" s="124" t="s">
        <v>158</v>
      </c>
    </row>
    <row r="14" spans="1:16" ht="14.25">
      <c r="A14" s="115" t="s">
        <v>287</v>
      </c>
      <c r="B14" s="102">
        <v>928.33</v>
      </c>
      <c r="C14" s="102">
        <f t="shared" si="1"/>
        <v>620.76</v>
      </c>
      <c r="D14" s="89">
        <f t="shared" si="0"/>
        <v>12</v>
      </c>
      <c r="E14" s="122">
        <v>10</v>
      </c>
      <c r="F14" s="122">
        <v>2</v>
      </c>
      <c r="G14" s="99">
        <v>187.11</v>
      </c>
      <c r="H14" s="89">
        <f>H3</f>
        <v>51.73</v>
      </c>
      <c r="I14" s="89">
        <f>I3</f>
        <v>0</v>
      </c>
      <c r="J14" s="99"/>
      <c r="K14" s="99">
        <v>501.96</v>
      </c>
      <c r="L14" s="99">
        <v>377.5</v>
      </c>
      <c r="M14" s="89">
        <f>SUM(C14+K14+L14+G14+B14+N14+O14-J14)</f>
        <v>6217.219999999999</v>
      </c>
      <c r="N14" s="99">
        <v>160</v>
      </c>
      <c r="O14" s="99">
        <v>3441.56</v>
      </c>
      <c r="P14" s="295"/>
    </row>
    <row r="15" spans="1:16" ht="14.25">
      <c r="A15" s="115" t="s">
        <v>288</v>
      </c>
      <c r="B15" s="102">
        <v>937.98</v>
      </c>
      <c r="C15" s="102">
        <f t="shared" si="1"/>
        <v>0</v>
      </c>
      <c r="D15" s="89">
        <f t="shared" si="0"/>
        <v>0</v>
      </c>
      <c r="E15" s="122">
        <v>0</v>
      </c>
      <c r="F15" s="122">
        <v>0</v>
      </c>
      <c r="G15" s="99">
        <v>189.05</v>
      </c>
      <c r="H15" s="89">
        <f>H3</f>
        <v>51.73</v>
      </c>
      <c r="I15" s="89">
        <f>I3</f>
        <v>0</v>
      </c>
      <c r="J15" s="99"/>
      <c r="K15" s="99">
        <v>0</v>
      </c>
      <c r="L15" s="99">
        <v>0</v>
      </c>
      <c r="M15" s="89">
        <f>SUM(C15+K15+L15+G15+B15+N15+O15)</f>
        <v>4604.36</v>
      </c>
      <c r="N15" s="99">
        <v>0</v>
      </c>
      <c r="O15" s="99">
        <v>3477.33</v>
      </c>
      <c r="P15" s="295"/>
    </row>
    <row r="16" spans="1:16" ht="14.25">
      <c r="A16" s="115" t="s">
        <v>339</v>
      </c>
      <c r="B16" s="102">
        <v>939.91</v>
      </c>
      <c r="C16" s="102">
        <f t="shared" si="1"/>
        <v>362.10999999999996</v>
      </c>
      <c r="D16" s="89">
        <f t="shared" si="0"/>
        <v>7</v>
      </c>
      <c r="E16" s="122">
        <v>7</v>
      </c>
      <c r="F16" s="122">
        <v>0</v>
      </c>
      <c r="G16" s="99">
        <v>189.44</v>
      </c>
      <c r="H16" s="89">
        <f>H3</f>
        <v>51.73</v>
      </c>
      <c r="I16" s="89">
        <f>I3</f>
        <v>0</v>
      </c>
      <c r="J16" s="99"/>
      <c r="K16" s="99">
        <v>0</v>
      </c>
      <c r="L16" s="99">
        <v>264.25</v>
      </c>
      <c r="M16" s="89">
        <f>SUM(C16+K16+L16+G16+B16+N16+O16)</f>
        <v>5480.2</v>
      </c>
      <c r="N16" s="99">
        <v>240</v>
      </c>
      <c r="O16" s="99">
        <v>3484.49</v>
      </c>
      <c r="P16" s="295"/>
    </row>
    <row r="17" spans="1:16" ht="14.25">
      <c r="A17" s="115" t="s">
        <v>289</v>
      </c>
      <c r="B17" s="102">
        <v>930.26</v>
      </c>
      <c r="C17" s="102">
        <f t="shared" si="1"/>
        <v>310.38</v>
      </c>
      <c r="D17" s="89">
        <f t="shared" si="0"/>
        <v>6</v>
      </c>
      <c r="E17" s="122">
        <v>5</v>
      </c>
      <c r="F17" s="122">
        <v>1</v>
      </c>
      <c r="G17" s="99">
        <v>187.5</v>
      </c>
      <c r="H17" s="89">
        <f>H3</f>
        <v>51.73</v>
      </c>
      <c r="I17" s="89">
        <f>I3</f>
        <v>0</v>
      </c>
      <c r="J17" s="99"/>
      <c r="K17" s="99">
        <v>250.98</v>
      </c>
      <c r="L17" s="99">
        <v>188.75</v>
      </c>
      <c r="M17" s="89">
        <f>SUM(C17+K17+L17+G17+B17+N17+O17-J17)</f>
        <v>5396.58</v>
      </c>
      <c r="N17" s="99">
        <v>80</v>
      </c>
      <c r="O17" s="99">
        <v>3448.71</v>
      </c>
      <c r="P17" s="295"/>
    </row>
    <row r="18" spans="1:16" ht="14.25">
      <c r="A18" s="115" t="s">
        <v>319</v>
      </c>
      <c r="B18" s="102">
        <v>963.07</v>
      </c>
      <c r="C18" s="102">
        <f t="shared" si="1"/>
        <v>770.7769999999999</v>
      </c>
      <c r="D18" s="89">
        <f t="shared" si="0"/>
        <v>14.9</v>
      </c>
      <c r="E18" s="122">
        <v>14</v>
      </c>
      <c r="F18" s="122">
        <v>0.9</v>
      </c>
      <c r="G18" s="99">
        <v>194.11</v>
      </c>
      <c r="H18" s="89">
        <f>H3</f>
        <v>51.73</v>
      </c>
      <c r="I18" s="89">
        <v>0</v>
      </c>
      <c r="J18" s="99"/>
      <c r="K18" s="99">
        <v>225.88</v>
      </c>
      <c r="L18" s="99">
        <v>528.5</v>
      </c>
      <c r="M18" s="89">
        <f>SUM(C18+K18+L18+G18+B18+N18+O18)</f>
        <v>6492.687</v>
      </c>
      <c r="N18" s="99">
        <v>240</v>
      </c>
      <c r="O18" s="99">
        <v>3570.35</v>
      </c>
      <c r="P18" s="295"/>
    </row>
    <row r="19" spans="1:16" ht="14.25">
      <c r="A19" s="115" t="s">
        <v>346</v>
      </c>
      <c r="B19" s="102">
        <v>1447.5</v>
      </c>
      <c r="C19" s="102">
        <f t="shared" si="1"/>
        <v>320.726</v>
      </c>
      <c r="D19" s="89">
        <f t="shared" si="0"/>
        <v>6.2</v>
      </c>
      <c r="E19" s="122">
        <v>5</v>
      </c>
      <c r="F19" s="122">
        <v>1.2</v>
      </c>
      <c r="G19" s="99">
        <v>291.75</v>
      </c>
      <c r="H19" s="89">
        <f>H3</f>
        <v>51.73</v>
      </c>
      <c r="I19" s="89">
        <v>0</v>
      </c>
      <c r="J19" s="99"/>
      <c r="K19" s="99">
        <v>301.18</v>
      </c>
      <c r="L19" s="99">
        <v>188.75</v>
      </c>
      <c r="M19" s="89">
        <f>SUM(C19+K19+L19+G19+B19+N19+O19-J19)</f>
        <v>8751.315999999999</v>
      </c>
      <c r="N19" s="99">
        <v>320</v>
      </c>
      <c r="O19" s="99">
        <v>5881.41</v>
      </c>
      <c r="P19" s="295"/>
    </row>
    <row r="20" spans="1:16" ht="14.25">
      <c r="A20" s="115" t="s">
        <v>291</v>
      </c>
      <c r="B20" s="102">
        <v>1115.54</v>
      </c>
      <c r="C20" s="102">
        <f t="shared" si="1"/>
        <v>517.3</v>
      </c>
      <c r="D20" s="89">
        <f t="shared" si="0"/>
        <v>10</v>
      </c>
      <c r="E20" s="122">
        <v>8</v>
      </c>
      <c r="F20" s="122">
        <v>2</v>
      </c>
      <c r="G20" s="99">
        <v>224.84</v>
      </c>
      <c r="H20" s="89">
        <f>H3</f>
        <v>51.73</v>
      </c>
      <c r="I20" s="89">
        <v>0</v>
      </c>
      <c r="J20" s="99"/>
      <c r="K20" s="99">
        <v>501.96</v>
      </c>
      <c r="L20" s="99">
        <v>302</v>
      </c>
      <c r="M20" s="89">
        <f>SUM(C20+K20+L20+G20+B20+N20+O20-J20)</f>
        <v>7037.23</v>
      </c>
      <c r="N20" s="99">
        <v>240</v>
      </c>
      <c r="O20" s="99">
        <v>4135.59</v>
      </c>
      <c r="P20" s="295"/>
    </row>
    <row r="21" spans="1:16" ht="14.25">
      <c r="A21" s="115" t="s">
        <v>292</v>
      </c>
      <c r="B21" s="102">
        <v>1466.8</v>
      </c>
      <c r="C21" s="102">
        <f t="shared" si="1"/>
        <v>284.515</v>
      </c>
      <c r="D21" s="89">
        <f t="shared" si="0"/>
        <v>5.5</v>
      </c>
      <c r="E21" s="122">
        <v>4</v>
      </c>
      <c r="F21" s="122">
        <v>1.5</v>
      </c>
      <c r="G21" s="99">
        <v>295.64</v>
      </c>
      <c r="H21" s="89">
        <f>H3</f>
        <v>51.73</v>
      </c>
      <c r="I21" s="89">
        <f>I3</f>
        <v>0</v>
      </c>
      <c r="J21" s="99"/>
      <c r="K21" s="99">
        <v>376.47</v>
      </c>
      <c r="L21" s="99">
        <v>151</v>
      </c>
      <c r="M21" s="89">
        <f>SUM(C21+K21+L21+G21+B21+N21+O21-J21)</f>
        <v>8172.225</v>
      </c>
      <c r="N21" s="99">
        <v>160</v>
      </c>
      <c r="O21" s="99">
        <v>5437.8</v>
      </c>
      <c r="P21" s="295"/>
    </row>
    <row r="22" spans="1:16" ht="14.25">
      <c r="A22" s="115" t="s">
        <v>293</v>
      </c>
      <c r="B22" s="102">
        <v>1121.33</v>
      </c>
      <c r="C22" s="102">
        <f t="shared" si="1"/>
        <v>0</v>
      </c>
      <c r="D22" s="89">
        <f t="shared" si="0"/>
        <v>0</v>
      </c>
      <c r="E22" s="122">
        <v>0</v>
      </c>
      <c r="F22" s="122">
        <v>0</v>
      </c>
      <c r="G22" s="99">
        <v>226.01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>SUM(C22+K22+L22+G22+B22+N22+O22)</f>
        <v>5504.400000000001</v>
      </c>
      <c r="N22" s="99">
        <v>0</v>
      </c>
      <c r="O22" s="99">
        <v>4157.06</v>
      </c>
      <c r="P22" s="295"/>
    </row>
    <row r="23" spans="1:16" ht="14.25">
      <c r="A23" s="115" t="s">
        <v>294</v>
      </c>
      <c r="B23" s="102">
        <v>1459.08</v>
      </c>
      <c r="C23" s="102">
        <f t="shared" si="1"/>
        <v>103.46</v>
      </c>
      <c r="D23" s="89">
        <f t="shared" si="0"/>
        <v>2</v>
      </c>
      <c r="E23" s="122">
        <v>2</v>
      </c>
      <c r="F23" s="122">
        <v>0</v>
      </c>
      <c r="G23" s="99">
        <v>294.08</v>
      </c>
      <c r="H23" s="89">
        <f>H3</f>
        <v>51.73</v>
      </c>
      <c r="I23" s="89">
        <f>I3</f>
        <v>0</v>
      </c>
      <c r="J23" s="99"/>
      <c r="K23" s="99">
        <v>0</v>
      </c>
      <c r="L23" s="99">
        <v>75.5</v>
      </c>
      <c r="M23" s="89">
        <f>SUM(C23+K23+L23+G23+B23+N23+O23)</f>
        <v>7341.3</v>
      </c>
      <c r="N23" s="99">
        <v>0</v>
      </c>
      <c r="O23" s="99">
        <v>5409.18</v>
      </c>
      <c r="P23" s="295"/>
    </row>
    <row r="24" spans="1:16" ht="14.25">
      <c r="A24" s="115" t="s">
        <v>295</v>
      </c>
      <c r="B24" s="102">
        <v>1111.68</v>
      </c>
      <c r="C24" s="102">
        <f t="shared" si="1"/>
        <v>1319.115</v>
      </c>
      <c r="D24" s="89">
        <f t="shared" si="0"/>
        <v>25.5</v>
      </c>
      <c r="E24" s="122">
        <v>19</v>
      </c>
      <c r="F24" s="122">
        <v>6.5</v>
      </c>
      <c r="G24" s="99">
        <v>224.06</v>
      </c>
      <c r="H24" s="89">
        <f>H3</f>
        <v>51.73</v>
      </c>
      <c r="I24" s="89">
        <f>I3</f>
        <v>0</v>
      </c>
      <c r="J24" s="99"/>
      <c r="K24" s="99">
        <v>1631.37</v>
      </c>
      <c r="L24" s="99">
        <v>717.25</v>
      </c>
      <c r="M24" s="89">
        <f>SUM(C24+K24+L24+G24+B24+N24+O24-J24)</f>
        <v>9444.755</v>
      </c>
      <c r="N24" s="99">
        <v>320</v>
      </c>
      <c r="O24" s="99">
        <v>4121.28</v>
      </c>
      <c r="P24" s="295"/>
    </row>
    <row r="25" spans="1:18" ht="14.25">
      <c r="A25" s="115" t="s">
        <v>320</v>
      </c>
      <c r="B25" s="102">
        <v>1462.94</v>
      </c>
      <c r="C25" s="102">
        <f t="shared" si="1"/>
        <v>724.2199999999999</v>
      </c>
      <c r="D25" s="89">
        <f t="shared" si="0"/>
        <v>14</v>
      </c>
      <c r="E25" s="122">
        <v>10</v>
      </c>
      <c r="F25" s="122">
        <v>4</v>
      </c>
      <c r="G25" s="99">
        <v>294.86</v>
      </c>
      <c r="H25" s="89">
        <f>H3</f>
        <v>51.73</v>
      </c>
      <c r="I25" s="89">
        <v>0</v>
      </c>
      <c r="J25" s="99"/>
      <c r="K25" s="99">
        <v>1003.92</v>
      </c>
      <c r="L25" s="99">
        <v>377.5</v>
      </c>
      <c r="M25" s="89">
        <f>SUM(C25+K25+L25+G25+B25+N25+O25-J25)</f>
        <v>10186.490000000002</v>
      </c>
      <c r="N25" s="99">
        <v>320</v>
      </c>
      <c r="O25" s="99">
        <v>6003.05</v>
      </c>
      <c r="P25" s="295"/>
      <c r="R25" s="16"/>
    </row>
    <row r="26" spans="1:16" ht="14.25">
      <c r="A26" s="115" t="s">
        <v>296</v>
      </c>
      <c r="B26" s="102">
        <v>1109.75</v>
      </c>
      <c r="C26" s="102">
        <f t="shared" si="1"/>
        <v>155.19</v>
      </c>
      <c r="D26" s="89">
        <f t="shared" si="0"/>
        <v>3</v>
      </c>
      <c r="E26" s="122">
        <v>2</v>
      </c>
      <c r="F26" s="122">
        <v>1</v>
      </c>
      <c r="G26" s="99">
        <v>223.68</v>
      </c>
      <c r="H26" s="89">
        <f>H3</f>
        <v>51.73</v>
      </c>
      <c r="I26" s="89">
        <f>I3</f>
        <v>0</v>
      </c>
      <c r="J26" s="99"/>
      <c r="K26" s="99">
        <v>250.98</v>
      </c>
      <c r="L26" s="99">
        <v>75.5</v>
      </c>
      <c r="M26" s="89">
        <f>SUM(C26+K26+L26+G26+B26+N26+O26-J26)</f>
        <v>6009.23</v>
      </c>
      <c r="N26" s="99">
        <v>80</v>
      </c>
      <c r="O26" s="99">
        <v>4114.13</v>
      </c>
      <c r="P26" s="295"/>
    </row>
    <row r="27" spans="1:16" ht="14.25">
      <c r="A27" s="115" t="s">
        <v>341</v>
      </c>
      <c r="B27" s="102">
        <v>1455.22</v>
      </c>
      <c r="C27" s="102">
        <f t="shared" si="1"/>
        <v>693.182</v>
      </c>
      <c r="D27" s="89">
        <f t="shared" si="0"/>
        <v>13.4</v>
      </c>
      <c r="E27" s="122">
        <v>11</v>
      </c>
      <c r="F27" s="122">
        <v>2.4</v>
      </c>
      <c r="G27" s="99">
        <v>293.31</v>
      </c>
      <c r="H27" s="89">
        <f>H3</f>
        <v>51.73</v>
      </c>
      <c r="I27" s="89">
        <v>0</v>
      </c>
      <c r="J27" s="99"/>
      <c r="K27" s="99">
        <v>602.35</v>
      </c>
      <c r="L27" s="99">
        <v>415.25</v>
      </c>
      <c r="M27" s="89">
        <f>SUM(C27+K27+L27+G27+B27+N27+O27-J27)</f>
        <v>9094.182</v>
      </c>
      <c r="N27" s="99">
        <v>240</v>
      </c>
      <c r="O27" s="99">
        <v>5394.87</v>
      </c>
      <c r="P27" s="295"/>
    </row>
    <row r="28" spans="1:16" ht="14.25">
      <c r="A28" s="115" t="s">
        <v>297</v>
      </c>
      <c r="B28" s="102">
        <v>1435.92</v>
      </c>
      <c r="C28" s="102">
        <f t="shared" si="1"/>
        <v>698.3549999999999</v>
      </c>
      <c r="D28" s="89">
        <f t="shared" si="0"/>
        <v>13.5</v>
      </c>
      <c r="E28" s="122">
        <v>8</v>
      </c>
      <c r="F28" s="122">
        <v>5.5</v>
      </c>
      <c r="G28" s="99">
        <v>289.42</v>
      </c>
      <c r="H28" s="89">
        <f>H3</f>
        <v>51.73</v>
      </c>
      <c r="I28" s="89">
        <f>I3</f>
        <v>0</v>
      </c>
      <c r="J28" s="99"/>
      <c r="K28" s="99">
        <v>1380.39</v>
      </c>
      <c r="L28" s="99">
        <v>302</v>
      </c>
      <c r="M28" s="89">
        <f>SUM(C28+K28+L28+G28+B28+N28+O28-J28)</f>
        <v>9589.404999999999</v>
      </c>
      <c r="N28" s="99">
        <v>160</v>
      </c>
      <c r="O28" s="99">
        <v>5323.32</v>
      </c>
      <c r="P28" s="295"/>
    </row>
    <row r="29" spans="1:16" ht="14.25">
      <c r="A29" s="115" t="s">
        <v>342</v>
      </c>
      <c r="B29" s="102">
        <v>1144.49</v>
      </c>
      <c r="C29" s="102">
        <f t="shared" si="1"/>
        <v>620.76</v>
      </c>
      <c r="D29" s="89">
        <f t="shared" si="0"/>
        <v>12</v>
      </c>
      <c r="E29" s="122">
        <v>12</v>
      </c>
      <c r="F29" s="122">
        <v>0</v>
      </c>
      <c r="G29" s="99">
        <v>230.68</v>
      </c>
      <c r="H29" s="89">
        <f>H3</f>
        <v>51.73</v>
      </c>
      <c r="I29" s="89">
        <f>I3</f>
        <v>0</v>
      </c>
      <c r="J29" s="99"/>
      <c r="K29" s="99">
        <v>0</v>
      </c>
      <c r="L29" s="99">
        <v>453</v>
      </c>
      <c r="M29" s="89">
        <f>SUM(C29+K29+L29+G29+B29+N29+O29)</f>
        <v>7505.54</v>
      </c>
      <c r="N29" s="99">
        <v>320</v>
      </c>
      <c r="O29" s="99">
        <v>4736.61</v>
      </c>
      <c r="P29" s="295"/>
    </row>
    <row r="30" spans="1:16" ht="14.25">
      <c r="A30" s="115" t="s">
        <v>311</v>
      </c>
      <c r="B30" s="102">
        <v>1443.64</v>
      </c>
      <c r="C30" s="102">
        <f t="shared" si="1"/>
        <v>812.161</v>
      </c>
      <c r="D30" s="89">
        <f t="shared" si="0"/>
        <v>15.7</v>
      </c>
      <c r="E30" s="122">
        <v>15</v>
      </c>
      <c r="F30" s="122">
        <v>0.7</v>
      </c>
      <c r="G30" s="99">
        <v>290.97</v>
      </c>
      <c r="H30" s="89">
        <f>H3</f>
        <v>51.73</v>
      </c>
      <c r="I30" s="89">
        <f>I3</f>
        <v>0</v>
      </c>
      <c r="J30" s="99"/>
      <c r="K30" s="99">
        <v>175.69</v>
      </c>
      <c r="L30" s="99">
        <v>566.25</v>
      </c>
      <c r="M30" s="89">
        <f>SUM(C30+K30+L30+G30+B30+N30+O30-J30)</f>
        <v>8880.651</v>
      </c>
      <c r="N30" s="99">
        <v>240</v>
      </c>
      <c r="O30" s="99">
        <v>5351.94</v>
      </c>
      <c r="P30" s="295"/>
    </row>
    <row r="31" spans="1:16" ht="14.25">
      <c r="A31" s="115" t="s">
        <v>298</v>
      </c>
      <c r="B31" s="102">
        <v>1109.75</v>
      </c>
      <c r="C31" s="102">
        <f t="shared" si="1"/>
        <v>103.46</v>
      </c>
      <c r="D31" s="89">
        <f t="shared" si="0"/>
        <v>2</v>
      </c>
      <c r="E31" s="122">
        <v>1</v>
      </c>
      <c r="F31" s="122">
        <v>1</v>
      </c>
      <c r="G31" s="99">
        <v>223.68</v>
      </c>
      <c r="H31" s="89">
        <f>H3</f>
        <v>51.73</v>
      </c>
      <c r="I31" s="89">
        <f>I3</f>
        <v>0</v>
      </c>
      <c r="J31" s="99"/>
      <c r="K31" s="99">
        <v>250.98</v>
      </c>
      <c r="L31" s="99">
        <v>37.75</v>
      </c>
      <c r="M31" s="89">
        <f>SUM(C31+K31+L31+G31+B31+N31+O31)</f>
        <v>5919.75</v>
      </c>
      <c r="N31" s="99">
        <v>80</v>
      </c>
      <c r="O31" s="99">
        <v>4114.13</v>
      </c>
      <c r="P31" s="295"/>
    </row>
    <row r="32" spans="1:16" ht="14.25">
      <c r="A32" s="115" t="s">
        <v>299</v>
      </c>
      <c r="B32" s="102">
        <v>1466.8</v>
      </c>
      <c r="C32" s="102">
        <f t="shared" si="1"/>
        <v>325.89899999999994</v>
      </c>
      <c r="D32" s="89">
        <f t="shared" si="0"/>
        <v>6.3</v>
      </c>
      <c r="E32" s="122">
        <v>4</v>
      </c>
      <c r="F32" s="122">
        <v>2.3</v>
      </c>
      <c r="G32" s="99">
        <v>295.64</v>
      </c>
      <c r="H32" s="89">
        <f>H3</f>
        <v>51.73</v>
      </c>
      <c r="I32" s="89">
        <f>I3</f>
        <v>0</v>
      </c>
      <c r="J32" s="99"/>
      <c r="K32" s="99">
        <v>577.25</v>
      </c>
      <c r="L32" s="99">
        <v>151</v>
      </c>
      <c r="M32" s="89">
        <f>SUM(C32+K32+L32+G32+B32+N32+O32-J32)</f>
        <v>8494.389</v>
      </c>
      <c r="N32" s="99">
        <v>240</v>
      </c>
      <c r="O32" s="99">
        <v>5437.8</v>
      </c>
      <c r="P32" s="295"/>
    </row>
    <row r="33" spans="1:16" ht="14.25">
      <c r="A33" s="115" t="s">
        <v>344</v>
      </c>
      <c r="B33" s="102">
        <v>1179.23</v>
      </c>
      <c r="C33" s="102">
        <f t="shared" si="1"/>
        <v>310.38</v>
      </c>
      <c r="D33" s="89">
        <f t="shared" si="0"/>
        <v>6</v>
      </c>
      <c r="E33" s="122">
        <v>6</v>
      </c>
      <c r="F33" s="122">
        <v>0</v>
      </c>
      <c r="G33" s="99">
        <v>237.68</v>
      </c>
      <c r="H33" s="89">
        <f>H3</f>
        <v>51.73</v>
      </c>
      <c r="I33" s="89">
        <f>I3</f>
        <v>0</v>
      </c>
      <c r="J33" s="99"/>
      <c r="K33" s="99">
        <v>0</v>
      </c>
      <c r="L33" s="99">
        <v>226.5</v>
      </c>
      <c r="M33" s="89">
        <f>SUM(C33+K33+L33+G33+B33+N33+O33)</f>
        <v>6485.5</v>
      </c>
      <c r="N33" s="99">
        <v>160</v>
      </c>
      <c r="O33" s="99">
        <v>4371.71</v>
      </c>
      <c r="P33" s="295"/>
    </row>
    <row r="34" spans="1:16" ht="14.25">
      <c r="A34" s="115" t="s">
        <v>300</v>
      </c>
      <c r="B34" s="102">
        <v>1455.22</v>
      </c>
      <c r="C34" s="102">
        <f t="shared" si="1"/>
        <v>310.38</v>
      </c>
      <c r="D34" s="89">
        <f t="shared" si="0"/>
        <v>6</v>
      </c>
      <c r="E34" s="122">
        <v>6</v>
      </c>
      <c r="F34" s="122">
        <v>0</v>
      </c>
      <c r="G34" s="99">
        <v>293.31</v>
      </c>
      <c r="H34" s="89">
        <f>H3</f>
        <v>51.73</v>
      </c>
      <c r="I34" s="89">
        <f>I3</f>
        <v>0</v>
      </c>
      <c r="J34" s="99"/>
      <c r="K34" s="99">
        <v>0</v>
      </c>
      <c r="L34" s="99">
        <v>226.5</v>
      </c>
      <c r="M34" s="89">
        <f>SUM(C34+K34+L34+G34+B34+N34+O34)</f>
        <v>7840.28</v>
      </c>
      <c r="N34" s="99">
        <v>160</v>
      </c>
      <c r="O34" s="99">
        <v>5394.87</v>
      </c>
      <c r="P34" s="295"/>
    </row>
    <row r="35" spans="1:16" ht="14.25">
      <c r="A35" s="115" t="s">
        <v>301</v>
      </c>
      <c r="B35" s="102">
        <v>1115.54</v>
      </c>
      <c r="C35" s="102">
        <f aca="true" t="shared" si="2" ref="C35:C52">D35*H35</f>
        <v>910.448</v>
      </c>
      <c r="D35" s="89">
        <f aca="true" t="shared" si="3" ref="D35:D52">SUM(E35+F35)</f>
        <v>17.6</v>
      </c>
      <c r="E35" s="122">
        <v>16</v>
      </c>
      <c r="F35" s="122">
        <v>1.6</v>
      </c>
      <c r="G35" s="99">
        <v>224.84</v>
      </c>
      <c r="H35" s="89">
        <f>H3</f>
        <v>51.73</v>
      </c>
      <c r="I35" s="89">
        <f>I3</f>
        <v>0</v>
      </c>
      <c r="J35" s="99"/>
      <c r="K35" s="99">
        <v>401.57</v>
      </c>
      <c r="L35" s="99">
        <v>604</v>
      </c>
      <c r="M35" s="89">
        <f>SUM(C35+K35+L35+G35+B35+N35+O35)</f>
        <v>7631.988</v>
      </c>
      <c r="N35" s="99">
        <v>240</v>
      </c>
      <c r="O35" s="99">
        <v>4135.59</v>
      </c>
      <c r="P35" s="295"/>
    </row>
    <row r="36" spans="1:16" ht="14.25">
      <c r="A36" s="115" t="s">
        <v>328</v>
      </c>
      <c r="B36" s="102">
        <v>1478.38</v>
      </c>
      <c r="C36" s="102">
        <f t="shared" si="2"/>
        <v>413.84</v>
      </c>
      <c r="D36" s="89">
        <f t="shared" si="3"/>
        <v>8</v>
      </c>
      <c r="E36" s="122">
        <v>7</v>
      </c>
      <c r="F36" s="122">
        <v>1</v>
      </c>
      <c r="G36" s="99">
        <v>297.97</v>
      </c>
      <c r="H36" s="89">
        <f>H3</f>
        <v>51.73</v>
      </c>
      <c r="I36" s="89">
        <v>0</v>
      </c>
      <c r="J36" s="99"/>
      <c r="K36" s="99">
        <v>250.98</v>
      </c>
      <c r="L36" s="99">
        <v>264.25</v>
      </c>
      <c r="M36" s="89">
        <f>SUM(C36+K36+L36+G36+B36+N36+O36-J36)</f>
        <v>8506.15</v>
      </c>
      <c r="N36" s="99">
        <v>320</v>
      </c>
      <c r="O36" s="99">
        <v>5480.73</v>
      </c>
      <c r="P36" s="295"/>
    </row>
    <row r="37" spans="1:16" ht="14.25">
      <c r="A37" s="115" t="s">
        <v>302</v>
      </c>
      <c r="B37" s="102">
        <v>1130.98</v>
      </c>
      <c r="C37" s="102">
        <f t="shared" si="2"/>
        <v>362.10999999999996</v>
      </c>
      <c r="D37" s="89">
        <f t="shared" si="3"/>
        <v>7</v>
      </c>
      <c r="E37" s="122">
        <v>5</v>
      </c>
      <c r="F37" s="122">
        <v>2</v>
      </c>
      <c r="G37" s="99">
        <v>227.95</v>
      </c>
      <c r="H37" s="89">
        <f>H3</f>
        <v>51.73</v>
      </c>
      <c r="I37" s="89">
        <f>I3</f>
        <v>0</v>
      </c>
      <c r="J37" s="99"/>
      <c r="K37" s="99">
        <v>501.96</v>
      </c>
      <c r="L37" s="99">
        <v>188.75</v>
      </c>
      <c r="M37" s="89">
        <f>SUM(C37+K37+L37+G37+B37+N37+O37-J37)</f>
        <v>6764.58</v>
      </c>
      <c r="N37" s="99">
        <v>160</v>
      </c>
      <c r="O37" s="99">
        <v>4192.83</v>
      </c>
      <c r="P37" s="295"/>
    </row>
    <row r="38" spans="1:16" ht="14.25">
      <c r="A38" s="115" t="s">
        <v>340</v>
      </c>
      <c r="B38" s="102">
        <v>696.73</v>
      </c>
      <c r="C38" s="102">
        <f t="shared" si="2"/>
        <v>362.10999999999996</v>
      </c>
      <c r="D38" s="89">
        <f t="shared" si="3"/>
        <v>7</v>
      </c>
      <c r="E38" s="122">
        <v>7</v>
      </c>
      <c r="F38" s="122">
        <v>0</v>
      </c>
      <c r="G38" s="99">
        <v>140.43</v>
      </c>
      <c r="H38" s="89">
        <f>H3</f>
        <v>51.73</v>
      </c>
      <c r="I38" s="89">
        <v>0</v>
      </c>
      <c r="J38" s="99"/>
      <c r="K38" s="99">
        <v>0</v>
      </c>
      <c r="L38" s="99">
        <v>264.25</v>
      </c>
      <c r="M38" s="89">
        <f>SUM(C38+K38+L38+G38+B38+N38+O38)</f>
        <v>4206.48</v>
      </c>
      <c r="N38" s="99">
        <v>160</v>
      </c>
      <c r="O38" s="99">
        <v>2582.96</v>
      </c>
      <c r="P38" s="295"/>
    </row>
    <row r="39" spans="1:16" ht="14.25">
      <c r="A39" s="115" t="s">
        <v>303</v>
      </c>
      <c r="B39" s="102">
        <v>909.03</v>
      </c>
      <c r="C39" s="102">
        <f t="shared" si="2"/>
        <v>517.3</v>
      </c>
      <c r="D39" s="89">
        <f t="shared" si="3"/>
        <v>10</v>
      </c>
      <c r="E39" s="122">
        <v>10</v>
      </c>
      <c r="F39" s="122">
        <v>0</v>
      </c>
      <c r="G39" s="99">
        <v>183.22</v>
      </c>
      <c r="H39" s="89">
        <f>H3</f>
        <v>51.73</v>
      </c>
      <c r="I39" s="89">
        <f>I3</f>
        <v>0</v>
      </c>
      <c r="J39" s="99"/>
      <c r="K39" s="99">
        <v>0</v>
      </c>
      <c r="L39" s="99">
        <v>377.5</v>
      </c>
      <c r="M39" s="89">
        <f>SUM(C39+K39+L39+G39+B39+N39+O39)</f>
        <v>5597.06</v>
      </c>
      <c r="N39" s="99">
        <v>240</v>
      </c>
      <c r="O39" s="99">
        <v>3370.01</v>
      </c>
      <c r="P39" s="295"/>
    </row>
    <row r="40" spans="1:16" ht="14.25">
      <c r="A40" s="115" t="s">
        <v>332</v>
      </c>
      <c r="B40" s="102">
        <v>976.58</v>
      </c>
      <c r="C40" s="102">
        <f t="shared" si="2"/>
        <v>548.338</v>
      </c>
      <c r="D40" s="89">
        <f t="shared" si="3"/>
        <v>10.6</v>
      </c>
      <c r="E40" s="122">
        <v>8</v>
      </c>
      <c r="F40" s="122">
        <v>2.6</v>
      </c>
      <c r="G40" s="99">
        <v>196.83</v>
      </c>
      <c r="H40" s="89">
        <f>H3</f>
        <v>51.73</v>
      </c>
      <c r="I40" s="89">
        <f>I3</f>
        <v>0</v>
      </c>
      <c r="J40" s="99"/>
      <c r="K40" s="99">
        <v>652.55</v>
      </c>
      <c r="L40" s="99">
        <v>302</v>
      </c>
      <c r="M40" s="89">
        <f>SUM(C40+K40+L40+G40+B40+N40+O40-J40)</f>
        <v>6456.727999999999</v>
      </c>
      <c r="N40" s="99">
        <v>160</v>
      </c>
      <c r="O40" s="99">
        <v>3620.43</v>
      </c>
      <c r="P40" s="295"/>
    </row>
    <row r="41" spans="1:16" ht="14.25">
      <c r="A41" s="115" t="s">
        <v>304</v>
      </c>
      <c r="B41" s="102">
        <v>937.98</v>
      </c>
      <c r="C41" s="102">
        <f t="shared" si="2"/>
        <v>186.22799999999998</v>
      </c>
      <c r="D41" s="89">
        <f t="shared" si="3"/>
        <v>3.6</v>
      </c>
      <c r="E41" s="122">
        <v>3</v>
      </c>
      <c r="F41" s="122">
        <v>0.6</v>
      </c>
      <c r="G41" s="99">
        <v>189.05</v>
      </c>
      <c r="H41" s="89">
        <f>H3</f>
        <v>51.73</v>
      </c>
      <c r="I41" s="89">
        <f>I3</f>
        <v>0</v>
      </c>
      <c r="J41" s="99"/>
      <c r="K41" s="99">
        <v>150.59</v>
      </c>
      <c r="L41" s="99">
        <v>113.25</v>
      </c>
      <c r="M41" s="89">
        <f>SUM(C41+K41+L41+G41+B41+N41+O41-J41)</f>
        <v>5134.428</v>
      </c>
      <c r="N41" s="99">
        <v>80</v>
      </c>
      <c r="O41" s="99">
        <v>3477.33</v>
      </c>
      <c r="P41" s="295"/>
    </row>
    <row r="42" spans="1:16" ht="14.25">
      <c r="A42" s="115" t="s">
        <v>305</v>
      </c>
      <c r="B42" s="102">
        <v>903.24</v>
      </c>
      <c r="C42" s="102">
        <f t="shared" si="2"/>
        <v>51.73</v>
      </c>
      <c r="D42" s="89">
        <f t="shared" si="3"/>
        <v>1</v>
      </c>
      <c r="E42" s="122">
        <v>1</v>
      </c>
      <c r="F42" s="122">
        <v>0</v>
      </c>
      <c r="G42" s="99">
        <v>182.05</v>
      </c>
      <c r="H42" s="89">
        <f>H3</f>
        <v>51.73</v>
      </c>
      <c r="I42" s="89">
        <v>0</v>
      </c>
      <c r="J42" s="99"/>
      <c r="K42" s="99">
        <v>0</v>
      </c>
      <c r="L42" s="99">
        <v>37.75</v>
      </c>
      <c r="M42" s="89">
        <f>SUM(C42+K42+L42+G42+B42+N42+O42)</f>
        <v>4603.3099999999995</v>
      </c>
      <c r="N42" s="99">
        <v>80</v>
      </c>
      <c r="O42" s="99">
        <v>3348.54</v>
      </c>
      <c r="P42" s="295"/>
    </row>
    <row r="43" spans="1:16" ht="14.25">
      <c r="A43" s="115" t="s">
        <v>306</v>
      </c>
      <c r="B43" s="102">
        <v>951.49</v>
      </c>
      <c r="C43" s="102">
        <f t="shared" si="2"/>
        <v>517.3</v>
      </c>
      <c r="D43" s="89">
        <f t="shared" si="3"/>
        <v>10</v>
      </c>
      <c r="E43" s="122">
        <v>8</v>
      </c>
      <c r="F43" s="122">
        <v>2</v>
      </c>
      <c r="G43" s="99">
        <v>191.78</v>
      </c>
      <c r="H43" s="89">
        <f>H3</f>
        <v>51.73</v>
      </c>
      <c r="I43" s="89">
        <f>I3</f>
        <v>0</v>
      </c>
      <c r="J43" s="99"/>
      <c r="K43" s="99">
        <v>501.96</v>
      </c>
      <c r="L43" s="99">
        <v>302</v>
      </c>
      <c r="M43" s="89">
        <f aca="true" t="shared" si="4" ref="M43:M48">SUM(C43+K43+L43+G43+B43+N43+O43-J43)</f>
        <v>6311.95</v>
      </c>
      <c r="N43" s="99">
        <v>320</v>
      </c>
      <c r="O43" s="99">
        <v>3527.42</v>
      </c>
      <c r="P43" s="295"/>
    </row>
    <row r="44" spans="1:16" ht="14.25">
      <c r="A44" s="115" t="s">
        <v>307</v>
      </c>
      <c r="B44" s="102">
        <v>928.33</v>
      </c>
      <c r="C44" s="102">
        <f t="shared" si="2"/>
        <v>651.7979999999999</v>
      </c>
      <c r="D44" s="89">
        <f t="shared" si="3"/>
        <v>12.6</v>
      </c>
      <c r="E44" s="122">
        <v>8</v>
      </c>
      <c r="F44" s="122">
        <v>4.6</v>
      </c>
      <c r="G44" s="99">
        <v>187.11</v>
      </c>
      <c r="H44" s="89">
        <f>H3</f>
        <v>51.73</v>
      </c>
      <c r="I44" s="89">
        <f>I3</f>
        <v>0</v>
      </c>
      <c r="J44" s="99"/>
      <c r="K44" s="99">
        <v>1154.51</v>
      </c>
      <c r="L44" s="99">
        <v>302</v>
      </c>
      <c r="M44" s="89">
        <f t="shared" si="4"/>
        <v>6745.308</v>
      </c>
      <c r="N44" s="99">
        <v>80</v>
      </c>
      <c r="O44" s="99">
        <v>3441.56</v>
      </c>
      <c r="P44" s="295"/>
    </row>
    <row r="45" spans="1:16" ht="14.25">
      <c r="A45" s="115" t="s">
        <v>308</v>
      </c>
      <c r="B45" s="102">
        <v>910.96</v>
      </c>
      <c r="C45" s="102">
        <f t="shared" si="2"/>
        <v>129.325</v>
      </c>
      <c r="D45" s="89">
        <f t="shared" si="3"/>
        <v>2.5</v>
      </c>
      <c r="E45" s="122">
        <v>2</v>
      </c>
      <c r="F45" s="122">
        <v>0.5</v>
      </c>
      <c r="G45" s="99">
        <v>183.61</v>
      </c>
      <c r="H45" s="89">
        <f>H3</f>
        <v>51.73</v>
      </c>
      <c r="I45" s="89">
        <v>0</v>
      </c>
      <c r="J45" s="99"/>
      <c r="K45" s="99">
        <v>125.49</v>
      </c>
      <c r="L45" s="99">
        <v>75.5</v>
      </c>
      <c r="M45" s="89">
        <f t="shared" si="4"/>
        <v>4882.045</v>
      </c>
      <c r="N45" s="99">
        <v>80</v>
      </c>
      <c r="O45" s="99">
        <v>3377.16</v>
      </c>
      <c r="P45" s="295"/>
    </row>
    <row r="46" spans="1:16" ht="14.25">
      <c r="A46" s="115" t="s">
        <v>330</v>
      </c>
      <c r="B46" s="102">
        <v>932.19</v>
      </c>
      <c r="C46" s="102">
        <f t="shared" si="2"/>
        <v>181.05499999999998</v>
      </c>
      <c r="D46" s="89">
        <f t="shared" si="3"/>
        <v>3.5</v>
      </c>
      <c r="E46" s="122">
        <v>3</v>
      </c>
      <c r="F46" s="122">
        <v>0.5</v>
      </c>
      <c r="G46" s="99">
        <v>187.89</v>
      </c>
      <c r="H46" s="89">
        <f>H3</f>
        <v>51.73</v>
      </c>
      <c r="I46" s="89">
        <f>I3</f>
        <v>0</v>
      </c>
      <c r="J46" s="99"/>
      <c r="K46" s="99">
        <v>125.49</v>
      </c>
      <c r="L46" s="99">
        <v>113.25</v>
      </c>
      <c r="M46" s="89">
        <f t="shared" si="4"/>
        <v>5075.745</v>
      </c>
      <c r="N46" s="99">
        <v>80</v>
      </c>
      <c r="O46" s="99">
        <v>3455.87</v>
      </c>
      <c r="P46" s="295"/>
    </row>
    <row r="47" spans="1:16" ht="14.25">
      <c r="A47" s="115" t="s">
        <v>309</v>
      </c>
      <c r="B47" s="102">
        <v>928.33</v>
      </c>
      <c r="C47" s="102">
        <f t="shared" si="2"/>
        <v>393.14799999999997</v>
      </c>
      <c r="D47" s="89">
        <f t="shared" si="3"/>
        <v>7.6</v>
      </c>
      <c r="E47" s="122">
        <v>6</v>
      </c>
      <c r="F47" s="122">
        <v>1.6</v>
      </c>
      <c r="G47" s="99">
        <v>187.11</v>
      </c>
      <c r="H47" s="89">
        <f>H3</f>
        <v>51.73</v>
      </c>
      <c r="I47" s="89">
        <f>I3</f>
        <v>0</v>
      </c>
      <c r="J47" s="99"/>
      <c r="K47" s="99">
        <v>401.57</v>
      </c>
      <c r="L47" s="99">
        <v>226.5</v>
      </c>
      <c r="M47" s="89">
        <f t="shared" si="4"/>
        <v>5738.218</v>
      </c>
      <c r="N47" s="99">
        <v>160</v>
      </c>
      <c r="O47" s="99">
        <v>3441.56</v>
      </c>
      <c r="P47" s="295"/>
    </row>
    <row r="48" spans="1:16" ht="14.25">
      <c r="A48" s="115" t="s">
        <v>336</v>
      </c>
      <c r="B48" s="102">
        <v>899.38</v>
      </c>
      <c r="C48" s="102">
        <f t="shared" si="2"/>
        <v>775.9499999999999</v>
      </c>
      <c r="D48" s="89">
        <f t="shared" si="3"/>
        <v>15</v>
      </c>
      <c r="E48" s="122">
        <v>11</v>
      </c>
      <c r="F48" s="122">
        <v>4</v>
      </c>
      <c r="G48" s="99">
        <v>181.27</v>
      </c>
      <c r="H48" s="89">
        <f>H3</f>
        <v>51.73</v>
      </c>
      <c r="I48" s="89">
        <f>I3</f>
        <v>0</v>
      </c>
      <c r="J48" s="99"/>
      <c r="K48" s="99">
        <v>1003.92</v>
      </c>
      <c r="L48" s="99">
        <v>415.25</v>
      </c>
      <c r="M48" s="89">
        <f t="shared" si="4"/>
        <v>6770</v>
      </c>
      <c r="N48" s="99">
        <v>160</v>
      </c>
      <c r="O48" s="99">
        <v>3334.23</v>
      </c>
      <c r="P48" s="295"/>
    </row>
    <row r="49" spans="1:16" ht="14.25">
      <c r="A49" s="115" t="s">
        <v>329</v>
      </c>
      <c r="B49" s="102">
        <v>982.37</v>
      </c>
      <c r="C49" s="102">
        <f t="shared" si="2"/>
        <v>0</v>
      </c>
      <c r="D49" s="89">
        <f t="shared" si="3"/>
        <v>0</v>
      </c>
      <c r="E49" s="122">
        <v>0</v>
      </c>
      <c r="F49" s="122">
        <v>0</v>
      </c>
      <c r="G49" s="99">
        <v>198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>SUM(C49+K49+L49+G49+B49+N49+O49)</f>
        <v>4822.27</v>
      </c>
      <c r="N49" s="99">
        <v>0</v>
      </c>
      <c r="O49" s="99">
        <v>3641.9</v>
      </c>
      <c r="P49" s="295"/>
    </row>
    <row r="50" spans="1:16" ht="14.25">
      <c r="A50" s="115" t="s">
        <v>323</v>
      </c>
      <c r="B50" s="102">
        <v>932.19</v>
      </c>
      <c r="C50" s="102">
        <f t="shared" si="2"/>
        <v>206.92</v>
      </c>
      <c r="D50" s="89">
        <f t="shared" si="3"/>
        <v>4</v>
      </c>
      <c r="E50" s="122">
        <v>4</v>
      </c>
      <c r="F50" s="122">
        <v>0</v>
      </c>
      <c r="G50" s="99">
        <v>187.89</v>
      </c>
      <c r="H50" s="89">
        <f>H3</f>
        <v>51.73</v>
      </c>
      <c r="I50" s="89">
        <f>I3</f>
        <v>0</v>
      </c>
      <c r="J50" s="99"/>
      <c r="K50" s="99">
        <v>0</v>
      </c>
      <c r="L50" s="99">
        <v>151</v>
      </c>
      <c r="M50" s="89">
        <f>SUM(C50+K50+L50+G50+B50+N50+O50)</f>
        <v>5093.87</v>
      </c>
      <c r="N50" s="99">
        <v>160</v>
      </c>
      <c r="O50" s="99">
        <v>3455.87</v>
      </c>
      <c r="P50" s="295"/>
    </row>
    <row r="51" spans="1:16" ht="14.25">
      <c r="A51" s="115" t="s">
        <v>337</v>
      </c>
      <c r="B51" s="102">
        <v>897.45</v>
      </c>
      <c r="C51" s="102">
        <f t="shared" si="2"/>
        <v>672.49</v>
      </c>
      <c r="D51" s="89">
        <f t="shared" si="3"/>
        <v>13</v>
      </c>
      <c r="E51" s="122">
        <v>9</v>
      </c>
      <c r="F51" s="122">
        <v>4</v>
      </c>
      <c r="G51" s="99">
        <v>180.89</v>
      </c>
      <c r="H51" s="89">
        <f>H3</f>
        <v>51.73</v>
      </c>
      <c r="I51" s="89">
        <f>I3</f>
        <v>0</v>
      </c>
      <c r="J51" s="99"/>
      <c r="K51" s="99">
        <v>1003.92</v>
      </c>
      <c r="L51" s="99">
        <v>339.75</v>
      </c>
      <c r="M51" s="89">
        <f>SUM(C51+K51+L51+G51+B51+N51+O51-J51)</f>
        <v>6661.58</v>
      </c>
      <c r="N51" s="99">
        <v>240</v>
      </c>
      <c r="O51" s="99">
        <v>3327.08</v>
      </c>
      <c r="P51" s="295"/>
    </row>
    <row r="52" spans="1:16" ht="14.25">
      <c r="A52" s="116" t="s">
        <v>310</v>
      </c>
      <c r="B52" s="103">
        <v>953.42</v>
      </c>
      <c r="C52" s="103">
        <f t="shared" si="2"/>
        <v>294.861</v>
      </c>
      <c r="D52" s="90">
        <f t="shared" si="3"/>
        <v>5.7</v>
      </c>
      <c r="E52" s="120">
        <v>5</v>
      </c>
      <c r="F52" s="120">
        <v>0.7</v>
      </c>
      <c r="G52" s="100">
        <v>192.17</v>
      </c>
      <c r="H52" s="90">
        <f>H3</f>
        <v>51.73</v>
      </c>
      <c r="I52" s="90">
        <f>I3</f>
        <v>0</v>
      </c>
      <c r="J52" s="100"/>
      <c r="K52" s="100">
        <v>175.69</v>
      </c>
      <c r="L52" s="99">
        <v>188.75</v>
      </c>
      <c r="M52" s="90">
        <f>SUM(C52+K52+L52+G52+B52+N52+O52-J52)</f>
        <v>5499.461</v>
      </c>
      <c r="N52" s="99">
        <v>160</v>
      </c>
      <c r="O52" s="100">
        <v>3534.57</v>
      </c>
      <c r="P52" s="295"/>
    </row>
    <row r="53" spans="1:16" ht="14.25">
      <c r="A53" s="94" t="s">
        <v>290</v>
      </c>
      <c r="B53" s="107">
        <f aca="true" t="shared" si="5" ref="B53:G53">SUM(B3:B52)</f>
        <v>53134.830000000016</v>
      </c>
      <c r="C53" s="106">
        <f t="shared" si="5"/>
        <v>19838.454999999998</v>
      </c>
      <c r="D53" s="123">
        <f t="shared" si="5"/>
        <v>383.5000000000001</v>
      </c>
      <c r="E53" s="123">
        <f>SUM(E3:E52)</f>
        <v>315</v>
      </c>
      <c r="F53" s="123">
        <f>SUM(F3:F52)</f>
        <v>68.50000000000001</v>
      </c>
      <c r="G53" s="104">
        <f t="shared" si="5"/>
        <v>10709.580000000002</v>
      </c>
      <c r="H53" s="117"/>
      <c r="I53" s="117">
        <f aca="true" t="shared" si="6" ref="I53:N53">SUM(I3:I52)</f>
        <v>0</v>
      </c>
      <c r="J53" s="106"/>
      <c r="K53" s="104">
        <f>SUM(K3:K52)</f>
        <v>17192.139999999992</v>
      </c>
      <c r="L53" s="104">
        <f t="shared" si="6"/>
        <v>11891.26</v>
      </c>
      <c r="M53" s="105">
        <f t="shared" si="6"/>
        <v>319659.0850000001</v>
      </c>
      <c r="N53" s="104">
        <f t="shared" si="6"/>
        <v>8320</v>
      </c>
      <c r="O53" s="100">
        <f>SUM(O3:O52)</f>
        <v>198572.82</v>
      </c>
      <c r="P53" s="119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2021-02-26T16:03:24Z</cp:lastPrinted>
  <dcterms:created xsi:type="dcterms:W3CDTF">2011-02-24T08:44:16Z</dcterms:created>
  <dcterms:modified xsi:type="dcterms:W3CDTF">2021-02-27T09:28:40Z</dcterms:modified>
  <cp:category/>
  <cp:version/>
  <cp:contentType/>
  <cp:contentStatus/>
</cp:coreProperties>
</file>